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nt Roll" sheetId="1" r:id="rId4"/>
    <sheet state="visible" name="5 Year Proforma" sheetId="2" r:id="rId5"/>
    <sheet state="visible" name="Debt Service" sheetId="3" r:id="rId6"/>
  </sheets>
  <definedNames>
    <definedName hidden="1" localSheetId="0" name="_xlnm._FilterDatabase">'Rent Roll'!$A$1:$I$27</definedName>
  </definedNames>
  <calcPr/>
  <extLst>
    <ext uri="GoogleSheetsCustomDataVersion2">
      <go:sheetsCustomData xmlns:go="http://customooxmlschemas.google.com/" r:id="rId7" roundtripDataChecksum="EF8DTChk/DKAxba8KEvmdez14yQU+lcQUbLXFroMWqk="/>
    </ext>
  </extLst>
</workbook>
</file>

<file path=xl/sharedStrings.xml><?xml version="1.0" encoding="utf-8"?>
<sst xmlns="http://schemas.openxmlformats.org/spreadsheetml/2006/main" count="94" uniqueCount="85">
  <si>
    <t>Unit #</t>
  </si>
  <si>
    <t>Unit Type</t>
  </si>
  <si>
    <t>SF Per Unit</t>
  </si>
  <si>
    <t>Rent</t>
  </si>
  <si>
    <t>RUBS</t>
  </si>
  <si>
    <t>Proforma Rent</t>
  </si>
  <si>
    <t>Proforma Rubs</t>
  </si>
  <si>
    <t>Rent Upside</t>
  </si>
  <si>
    <t>RUBS Upside</t>
  </si>
  <si>
    <t>Floorplan</t>
  </si>
  <si>
    <t>Unit Count</t>
  </si>
  <si>
    <t>Avg Rent</t>
  </si>
  <si>
    <t>Avg Rubs</t>
  </si>
  <si>
    <t>Proforma RUBS</t>
  </si>
  <si>
    <t>Totals</t>
  </si>
  <si>
    <t>Rent P/SF</t>
  </si>
  <si>
    <t>Assumptions</t>
  </si>
  <si>
    <t>Annual Adjustment</t>
  </si>
  <si>
    <t># of Units</t>
  </si>
  <si>
    <t>Rents</t>
  </si>
  <si>
    <t>Rental Income</t>
  </si>
  <si>
    <t>Current</t>
  </si>
  <si>
    <t xml:space="preserve">Proforma Vacancy </t>
  </si>
  <si>
    <t>Op-Ex</t>
  </si>
  <si>
    <t>Proforma</t>
  </si>
  <si>
    <t>1x1</t>
  </si>
  <si>
    <t>Taxes</t>
  </si>
  <si>
    <t>Management Fees</t>
  </si>
  <si>
    <t>Year 1</t>
  </si>
  <si>
    <t>Year 2</t>
  </si>
  <si>
    <t>Year 3</t>
  </si>
  <si>
    <t>Year 4</t>
  </si>
  <si>
    <t>Year 5</t>
  </si>
  <si>
    <t xml:space="preserve">Income </t>
  </si>
  <si>
    <t>RUBS &amp; Late Fee</t>
  </si>
  <si>
    <t>Vacancy/Credit Loss</t>
  </si>
  <si>
    <t xml:space="preserve">Total Income </t>
  </si>
  <si>
    <t>Expenses</t>
  </si>
  <si>
    <t xml:space="preserve">Utilities </t>
  </si>
  <si>
    <t>General Maintenance</t>
  </si>
  <si>
    <t>Pest Control</t>
  </si>
  <si>
    <t>Landscaping</t>
  </si>
  <si>
    <t>Management Company</t>
  </si>
  <si>
    <t>Other Expensess</t>
  </si>
  <si>
    <t>Property Insurance</t>
  </si>
  <si>
    <t>Property Taxes</t>
  </si>
  <si>
    <t>Total Expenses</t>
  </si>
  <si>
    <t xml:space="preserve">NOI </t>
  </si>
  <si>
    <t>Annual Debt Service</t>
  </si>
  <si>
    <t>NET Proceed</t>
  </si>
  <si>
    <t>CoC Return (CashFlow)</t>
  </si>
  <si>
    <t>Annual Cash on Cash %</t>
  </si>
  <si>
    <t>IRR</t>
  </si>
  <si>
    <t>ROI</t>
  </si>
  <si>
    <t>DSCR</t>
  </si>
  <si>
    <t>Sale Projections Total</t>
  </si>
  <si>
    <t>Sale Projections Per Unit</t>
  </si>
  <si>
    <t>CAP Rate</t>
  </si>
  <si>
    <t xml:space="preserve"> Loan Calculator</t>
  </si>
  <si>
    <t>Asking Price</t>
  </si>
  <si>
    <t>Rehab</t>
  </si>
  <si>
    <t>Renovation Costs</t>
  </si>
  <si>
    <t>Down PMT</t>
  </si>
  <si>
    <t>Closing Costs</t>
  </si>
  <si>
    <t>Cash in the Deal</t>
  </si>
  <si>
    <t>Loan Amount</t>
  </si>
  <si>
    <t>Annual Interest Rate</t>
  </si>
  <si>
    <t>Amortization Period /M</t>
  </si>
  <si>
    <t>Balloon Payment After /M</t>
  </si>
  <si>
    <t>Begin Date</t>
  </si>
  <si>
    <t>Monthly Payment</t>
  </si>
  <si>
    <t>Yearly Payment</t>
  </si>
  <si>
    <t>Balloon Payment</t>
  </si>
  <si>
    <t>Total Interest Paid</t>
  </si>
  <si>
    <t>Total Payments I &amp; Balloon</t>
  </si>
  <si>
    <t>Total Amount Paid W/Cash</t>
  </si>
  <si>
    <t>Amortization Schedule</t>
  </si>
  <si>
    <t>Month</t>
  </si>
  <si>
    <t>Date</t>
  </si>
  <si>
    <t>Payment</t>
  </si>
  <si>
    <t>Interest</t>
  </si>
  <si>
    <t>Principal</t>
  </si>
  <si>
    <t>Balance</t>
  </si>
  <si>
    <t>Loan</t>
  </si>
  <si>
    <t>-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</si>
</sst>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2">
    <numFmt numFmtId="164" formatCode="&quot;$&quot;#,##0"/>
    <numFmt numFmtId="165" formatCode="0.0"/>
    <numFmt numFmtId="166" formatCode="&quot;$&quot;#,##0.00"/>
    <numFmt numFmtId="167" formatCode="&quot;$&quot;#,##0.00;[Red]\-&quot;$&quot;#,##0.00"/>
    <numFmt numFmtId="168" formatCode="&quot;$&quot;#,##0.00_);[Red]\(&quot;$&quot;#,##0.00\)"/>
    <numFmt numFmtId="169" formatCode="0.000"/>
    <numFmt numFmtId="170" formatCode="&quot;$&quot;#,##0;[Red]&quot;$&quot;#,##0"/>
    <numFmt numFmtId="171" formatCode="&quot;$&quot;#,##0.00;[Red]&quot;$&quot;#,##0.00"/>
    <numFmt numFmtId="172" formatCode="_(* #,##0_);_(* \(#,##0\);_(* &quot;-&quot;??_);_(@_)"/>
    <numFmt numFmtId="173" formatCode="_(&quot;$&quot;* #,##0.00_);_(&quot;$&quot;* \(#,##0.00\);_(&quot;$&quot;* &quot;-&quot;??_);_(@_)"/>
    <numFmt numFmtId="174" formatCode="_(&quot;$&quot;\ #,##0.00_);_(&quot;$&quot;\ \(#,##0.00\);_(&quot;$&quot;\ &quot;-&quot;??_);_(@_)"/>
    <numFmt numFmtId="175" formatCode="_(&quot;$&quot;\ #,##0_);_(&quot;$&quot;\ \(#,##0\);_(&quot;$&quot;\ &quot;-&quot;??_);_(@_)"/>
  </numFmts>
  <fonts count="32">
    <font>
      <sz val="12.0"/>
      <color theme="1"/>
      <name val="Calibri"/>
      <scheme val="minor"/>
    </font>
    <font>
      <b/>
      <sz val="10.0"/>
      <color theme="1"/>
      <name val="Calibri"/>
    </font>
    <font>
      <sz val="10.0"/>
      <color theme="1"/>
      <name val="Calibri"/>
    </font>
    <font>
      <b/>
      <sz val="10.0"/>
      <color rgb="FF00B0F0"/>
      <name val="Calibri"/>
    </font>
    <font>
      <color theme="1"/>
      <name val="Calibri"/>
    </font>
    <font>
      <sz val="12.0"/>
      <color theme="1"/>
      <name val="Calibri"/>
    </font>
    <font>
      <b/>
      <sz val="12.0"/>
      <color theme="1"/>
      <name val="Calibri"/>
    </font>
    <font>
      <sz val="14.0"/>
      <color theme="1"/>
      <name val="Calibri"/>
    </font>
    <font>
      <b/>
      <sz val="11.0"/>
      <color rgb="FF00B0F0"/>
      <name val="Calibri"/>
    </font>
    <font>
      <b/>
      <sz val="11.0"/>
      <color rgb="FFFF0000"/>
      <name val="Calibri"/>
    </font>
    <font/>
    <font>
      <b/>
      <sz val="11.0"/>
      <color rgb="FF38761D"/>
      <name val="Calibri"/>
    </font>
    <font>
      <b/>
      <u/>
      <sz val="14.0"/>
      <color theme="1"/>
      <name val="Calibri"/>
    </font>
    <font>
      <b/>
      <u/>
      <sz val="14.0"/>
      <color theme="1"/>
      <name val="Calibri"/>
    </font>
    <font>
      <b/>
      <u/>
      <sz val="14.0"/>
      <color theme="1"/>
      <name val="Calibri"/>
    </font>
    <font>
      <b/>
      <u/>
      <sz val="14.0"/>
      <color theme="1"/>
      <name val="Calibri"/>
    </font>
    <font>
      <b/>
      <u/>
      <sz val="14.0"/>
      <color theme="1"/>
      <name val="Calibri"/>
    </font>
    <font>
      <b/>
      <sz val="12.0"/>
      <color rgb="FF38761D"/>
      <name val="Calibri"/>
    </font>
    <font>
      <b/>
      <u/>
      <sz val="12.0"/>
      <color theme="1"/>
      <name val="Calibri"/>
    </font>
    <font>
      <b/>
      <u/>
      <sz val="12.0"/>
      <color theme="1"/>
      <name val="Calibri"/>
    </font>
    <font>
      <b/>
      <sz val="12.0"/>
      <color rgb="FF00B0F0"/>
      <name val="Calibri"/>
    </font>
    <font>
      <b/>
      <sz val="12.0"/>
      <color rgb="FF000000"/>
      <name val="Calibri"/>
    </font>
    <font>
      <sz val="12.0"/>
      <color rgb="FFFF0000"/>
      <name val="Calibri"/>
    </font>
    <font>
      <b/>
      <sz val="13.0"/>
      <color rgb="FF674EA7"/>
      <name val="Calibri"/>
    </font>
    <font>
      <b/>
      <color theme="1"/>
      <name val="Calibri"/>
      <scheme val="minor"/>
    </font>
    <font>
      <color theme="1"/>
      <name val="Calibri"/>
      <scheme val="minor"/>
    </font>
    <font>
      <i/>
      <sz val="12.0"/>
      <color theme="1"/>
      <name val="Calibri"/>
    </font>
    <font>
      <b/>
      <sz val="15.0"/>
      <color rgb="FF000000"/>
      <name val="Calibri"/>
    </font>
    <font>
      <sz val="11.0"/>
      <color theme="1"/>
      <name val="Calibri"/>
    </font>
    <font>
      <u/>
      <sz val="11.0"/>
      <color rgb="FF0000FF"/>
      <name val="Calibri"/>
    </font>
    <font>
      <b/>
      <sz val="11.0"/>
      <color theme="1"/>
      <name val="Calibri"/>
    </font>
    <font>
      <b/>
      <sz val="11.0"/>
      <color rgb="FF000000"/>
      <name val="Calibri"/>
    </font>
  </fonts>
  <fills count="15">
    <fill>
      <patternFill patternType="none"/>
    </fill>
    <fill>
      <patternFill patternType="lightGray"/>
    </fill>
    <fill>
      <patternFill patternType="solid">
        <fgColor rgb="FFFFF2CC"/>
        <bgColor rgb="FFFFF2CC"/>
      </patternFill>
    </fill>
    <fill>
      <patternFill patternType="solid">
        <fgColor rgb="FF00B0F0"/>
        <bgColor rgb="FF00B0F0"/>
      </patternFill>
    </fill>
    <fill>
      <patternFill patternType="solid">
        <fgColor rgb="FFFFFF00"/>
        <bgColor rgb="FFFFFF00"/>
      </patternFill>
    </fill>
    <fill>
      <patternFill patternType="solid">
        <fgColor rgb="FFD9EAD3"/>
        <bgColor rgb="FFD9EAD3"/>
      </patternFill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rgb="FFF4CCCC"/>
        <bgColor rgb="FFF4CCCC"/>
      </patternFill>
    </fill>
    <fill>
      <patternFill patternType="solid">
        <fgColor rgb="FFB4A7D6"/>
        <bgColor rgb="FFB4A7D6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rgb="FF99CCFF"/>
        <bgColor rgb="FF99CCFF"/>
      </patternFill>
    </fill>
    <fill>
      <patternFill patternType="solid">
        <fgColor rgb="FFC0C0C0"/>
        <bgColor rgb="FFC0C0C0"/>
      </patternFill>
    </fill>
    <fill>
      <patternFill patternType="solid">
        <fgColor rgb="FF969696"/>
        <bgColor rgb="FF969696"/>
      </patternFill>
    </fill>
  </fills>
  <borders count="55">
    <border/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top style="medium">
        <color rgb="FF000000"/>
      </top>
      <bottom style="medium">
        <color rgb="FF000000"/>
      </bottom>
    </border>
    <border>
      <left style="thin">
        <color rgb="FF000000"/>
      </left>
      <right/>
      <top/>
      <bottom/>
    </border>
    <border>
      <lef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/>
      <top/>
    </border>
    <border>
      <left/>
      <top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</border>
    <border>
      <top style="thin">
        <color rgb="FF000000"/>
      </top>
      <bottom style="double">
        <color rgb="FF000000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top/>
      <bottom/>
    </border>
    <border>
      <left style="medium">
        <color rgb="FF000000"/>
      </lef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top style="medium">
        <color rgb="FF000000"/>
      </top>
    </border>
    <border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 style="dotted">
        <color rgb="FF000000"/>
      </left>
      <top style="dotted">
        <color rgb="FF000000"/>
      </top>
      <bottom style="dotted">
        <color rgb="FF000000"/>
      </bottom>
    </border>
    <border>
      <top style="dotted">
        <color rgb="FF000000"/>
      </top>
      <bottom style="dotted">
        <color rgb="FF000000"/>
      </bottom>
    </border>
    <border>
      <right style="dotted">
        <color rgb="FF000000"/>
      </right>
      <top style="dotted">
        <color rgb="FF000000"/>
      </top>
      <bottom style="dotted">
        <color rgb="FF000000"/>
      </bottom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</border>
    <border>
      <left style="dotted">
        <color rgb="FF000000"/>
      </left>
      <right style="dotted">
        <color rgb="FF000000"/>
      </right>
      <top style="dotted">
        <color rgb="FF000000"/>
      </top>
    </border>
    <border>
      <left style="medium">
        <color rgb="FF000000"/>
      </left>
      <right style="dotted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  <right style="dotted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179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vertical="center"/>
    </xf>
    <xf borderId="2" fillId="0" fontId="1" numFmtId="0" xfId="0" applyAlignment="1" applyBorder="1" applyFont="1">
      <alignment horizontal="center" vertical="center"/>
    </xf>
    <xf borderId="2" fillId="2" fontId="1" numFmtId="0" xfId="0" applyAlignment="1" applyBorder="1" applyFill="1" applyFont="1">
      <alignment horizontal="center" vertical="center"/>
    </xf>
    <xf borderId="3" fillId="2" fontId="1" numFmtId="0" xfId="0" applyAlignment="1" applyBorder="1" applyFont="1">
      <alignment horizontal="center" vertical="center"/>
    </xf>
    <xf borderId="4" fillId="3" fontId="2" numFmtId="0" xfId="0" applyAlignment="1" applyBorder="1" applyFill="1" applyFont="1">
      <alignment horizontal="center"/>
    </xf>
    <xf borderId="5" fillId="3" fontId="2" numFmtId="0" xfId="0" applyAlignment="1" applyBorder="1" applyFont="1">
      <alignment horizontal="center"/>
    </xf>
    <xf borderId="6" fillId="0" fontId="1" numFmtId="0" xfId="0" applyAlignment="1" applyBorder="1" applyFont="1">
      <alignment horizontal="center"/>
    </xf>
    <xf borderId="7" fillId="0" fontId="3" numFmtId="0" xfId="0" applyAlignment="1" applyBorder="1" applyFont="1">
      <alignment horizontal="center" readingOrder="0"/>
    </xf>
    <xf borderId="8" fillId="0" fontId="3" numFmtId="164" xfId="0" applyAlignment="1" applyBorder="1" applyFont="1" applyNumberFormat="1">
      <alignment horizontal="center" readingOrder="0"/>
    </xf>
    <xf borderId="8" fillId="0" fontId="3" numFmtId="164" xfId="0" applyAlignment="1" applyBorder="1" applyFont="1" applyNumberFormat="1">
      <alignment horizontal="center"/>
    </xf>
    <xf borderId="8" fillId="2" fontId="2" numFmtId="164" xfId="0" applyAlignment="1" applyBorder="1" applyFont="1" applyNumberFormat="1">
      <alignment horizontal="center"/>
    </xf>
    <xf borderId="9" fillId="2" fontId="2" numFmtId="164" xfId="0" applyAlignment="1" applyBorder="1" applyFont="1" applyNumberFormat="1">
      <alignment horizontal="center"/>
    </xf>
    <xf borderId="4" fillId="3" fontId="1" numFmtId="165" xfId="0" applyAlignment="1" applyBorder="1" applyFont="1" applyNumberFormat="1">
      <alignment horizontal="center"/>
    </xf>
    <xf borderId="5" fillId="3" fontId="1" numFmtId="0" xfId="0" applyAlignment="1" applyBorder="1" applyFont="1">
      <alignment horizontal="center"/>
    </xf>
    <xf borderId="5" fillId="3" fontId="1" numFmtId="164" xfId="0" applyAlignment="1" applyBorder="1" applyFont="1" applyNumberFormat="1">
      <alignment horizontal="center"/>
    </xf>
    <xf borderId="10" fillId="0" fontId="1" numFmtId="0" xfId="0" applyAlignment="1" applyBorder="1" applyFont="1">
      <alignment horizontal="center"/>
    </xf>
    <xf borderId="0" fillId="0" fontId="1" numFmtId="0" xfId="0" applyAlignment="1" applyFont="1">
      <alignment horizontal="center"/>
    </xf>
    <xf borderId="0" fillId="0" fontId="1" numFmtId="164" xfId="0" applyAlignment="1" applyFont="1" applyNumberFormat="1">
      <alignment horizontal="center"/>
    </xf>
    <xf borderId="0" fillId="0" fontId="4" numFmtId="0" xfId="0" applyFont="1"/>
    <xf borderId="11" fillId="0" fontId="1" numFmtId="0" xfId="0" applyAlignment="1" applyBorder="1" applyFont="1">
      <alignment horizontal="center"/>
    </xf>
    <xf borderId="0" fillId="0" fontId="5" numFmtId="0" xfId="0" applyFont="1"/>
    <xf borderId="0" fillId="0" fontId="2" numFmtId="0" xfId="0" applyAlignment="1" applyFont="1">
      <alignment horizontal="center"/>
    </xf>
    <xf borderId="12" fillId="3" fontId="1" numFmtId="0" xfId="0" applyAlignment="1" applyBorder="1" applyFont="1">
      <alignment horizontal="center"/>
    </xf>
    <xf borderId="13" fillId="3" fontId="1" numFmtId="1" xfId="0" applyAlignment="1" applyBorder="1" applyFont="1" applyNumberFormat="1">
      <alignment horizontal="center"/>
    </xf>
    <xf borderId="14" fillId="3" fontId="1" numFmtId="164" xfId="0" applyAlignment="1" applyBorder="1" applyFont="1" applyNumberFormat="1">
      <alignment horizontal="center"/>
    </xf>
    <xf borderId="14" fillId="2" fontId="1" numFmtId="164" xfId="0" applyAlignment="1" applyBorder="1" applyFont="1" applyNumberFormat="1">
      <alignment horizontal="center"/>
    </xf>
    <xf borderId="15" fillId="2" fontId="1" numFmtId="164" xfId="0" applyAlignment="1" applyBorder="1" applyFont="1" applyNumberFormat="1">
      <alignment horizontal="center"/>
    </xf>
    <xf borderId="16" fillId="0" fontId="5" numFmtId="0" xfId="0" applyAlignment="1" applyBorder="1" applyFont="1">
      <alignment horizontal="center"/>
    </xf>
    <xf borderId="17" fillId="4" fontId="6" numFmtId="166" xfId="0" applyAlignment="1" applyBorder="1" applyFill="1" applyFont="1" applyNumberFormat="1">
      <alignment horizontal="center"/>
    </xf>
    <xf borderId="18" fillId="0" fontId="5" numFmtId="0" xfId="0" applyAlignment="1" applyBorder="1" applyFont="1">
      <alignment horizontal="center"/>
    </xf>
    <xf borderId="19" fillId="4" fontId="6" numFmtId="166" xfId="0" applyAlignment="1" applyBorder="1" applyFont="1" applyNumberFormat="1">
      <alignment horizontal="center"/>
    </xf>
    <xf borderId="0" fillId="0" fontId="5" numFmtId="0" xfId="0" applyAlignment="1" applyFont="1">
      <alignment horizontal="center"/>
    </xf>
    <xf borderId="0" fillId="0" fontId="2" numFmtId="164" xfId="0" applyAlignment="1" applyFont="1" applyNumberFormat="1">
      <alignment horizontal="center"/>
    </xf>
    <xf borderId="0" fillId="0" fontId="7" numFmtId="0" xfId="0" applyAlignment="1" applyFont="1">
      <alignment horizontal="center"/>
    </xf>
    <xf borderId="20" fillId="3" fontId="6" numFmtId="0" xfId="0" applyBorder="1" applyFont="1"/>
    <xf borderId="21" fillId="3" fontId="6" numFmtId="0" xfId="0" applyBorder="1" applyFont="1"/>
    <xf borderId="5" fillId="3" fontId="6" numFmtId="0" xfId="0" applyBorder="1" applyFont="1"/>
    <xf borderId="5" fillId="3" fontId="6" numFmtId="0" xfId="0" applyAlignment="1" applyBorder="1" applyFont="1">
      <alignment horizontal="center"/>
    </xf>
    <xf borderId="0" fillId="0" fontId="7" numFmtId="0" xfId="0" applyFont="1"/>
    <xf borderId="22" fillId="2" fontId="5" numFmtId="0" xfId="0" applyBorder="1" applyFont="1"/>
    <xf borderId="23" fillId="2" fontId="8" numFmtId="10" xfId="0" applyAlignment="1" applyBorder="1" applyFont="1" applyNumberFormat="1">
      <alignment horizontal="center" readingOrder="0"/>
    </xf>
    <xf borderId="24" fillId="5" fontId="6" numFmtId="0" xfId="0" applyAlignment="1" applyBorder="1" applyFill="1" applyFont="1">
      <alignment horizontal="center" vertical="center"/>
    </xf>
    <xf borderId="24" fillId="5" fontId="5" numFmtId="165" xfId="0" applyAlignment="1" applyBorder="1" applyFont="1" applyNumberFormat="1">
      <alignment horizontal="center" vertical="center"/>
    </xf>
    <xf borderId="24" fillId="5" fontId="5" numFmtId="0" xfId="0" applyAlignment="1" applyBorder="1" applyFont="1">
      <alignment horizontal="center" vertical="center"/>
    </xf>
    <xf borderId="24" fillId="5" fontId="9" numFmtId="164" xfId="0" applyAlignment="1" applyBorder="1" applyFont="1" applyNumberFormat="1">
      <alignment horizontal="center" vertical="center"/>
    </xf>
    <xf borderId="8" fillId="0" fontId="10" numFmtId="0" xfId="0" applyBorder="1" applyFont="1"/>
    <xf borderId="22" fillId="2" fontId="5" numFmtId="0" xfId="0" applyAlignment="1" applyBorder="1" applyFont="1">
      <alignment readingOrder="0" shrinkToFit="0" wrapText="1"/>
    </xf>
    <xf borderId="25" fillId="0" fontId="10" numFmtId="0" xfId="0" applyBorder="1" applyFont="1"/>
    <xf borderId="24" fillId="6" fontId="6" numFmtId="0" xfId="0" applyAlignment="1" applyBorder="1" applyFill="1" applyFont="1">
      <alignment horizontal="center" vertical="center"/>
    </xf>
    <xf borderId="24" fillId="6" fontId="5" numFmtId="0" xfId="0" applyAlignment="1" applyBorder="1" applyFont="1">
      <alignment horizontal="center" vertical="center"/>
    </xf>
    <xf borderId="24" fillId="6" fontId="11" numFmtId="164" xfId="0" applyAlignment="1" applyBorder="1" applyFont="1" applyNumberFormat="1">
      <alignment horizontal="center" vertical="center"/>
    </xf>
    <xf borderId="26" fillId="2" fontId="5" numFmtId="0" xfId="0" applyBorder="1" applyFont="1"/>
    <xf borderId="27" fillId="2" fontId="8" numFmtId="9" xfId="0" applyAlignment="1" applyBorder="1" applyFont="1" applyNumberFormat="1">
      <alignment horizontal="center" shrinkToFit="0" wrapText="1"/>
    </xf>
    <xf borderId="28" fillId="4" fontId="5" numFmtId="0" xfId="0" applyBorder="1" applyFont="1"/>
    <xf borderId="4" fillId="4" fontId="8" numFmtId="9" xfId="0" applyAlignment="1" applyBorder="1" applyFont="1" applyNumberFormat="1">
      <alignment horizontal="center" shrinkToFit="0" wrapText="1"/>
    </xf>
    <xf borderId="0" fillId="5" fontId="7" numFmtId="0" xfId="0" applyFont="1"/>
    <xf borderId="24" fillId="7" fontId="12" numFmtId="0" xfId="0" applyAlignment="1" applyBorder="1" applyFill="1" applyFont="1">
      <alignment horizontal="center"/>
    </xf>
    <xf borderId="0" fillId="0" fontId="13" numFmtId="0" xfId="0" applyAlignment="1" applyFont="1">
      <alignment horizontal="center"/>
    </xf>
    <xf borderId="0" fillId="5" fontId="14" numFmtId="0" xfId="0" applyFont="1"/>
    <xf borderId="0" fillId="0" fontId="15" numFmtId="0" xfId="0" applyFont="1"/>
    <xf borderId="8" fillId="7" fontId="16" numFmtId="0" xfId="0" applyAlignment="1" applyBorder="1" applyFont="1">
      <alignment horizontal="center"/>
    </xf>
    <xf borderId="0" fillId="5" fontId="5" numFmtId="0" xfId="0" applyFont="1"/>
    <xf borderId="8" fillId="7" fontId="5" numFmtId="167" xfId="0" applyAlignment="1" applyBorder="1" applyFont="1" applyNumberFormat="1">
      <alignment horizontal="center"/>
    </xf>
    <xf borderId="0" fillId="0" fontId="5" numFmtId="167" xfId="0" applyAlignment="1" applyFont="1" applyNumberFormat="1">
      <alignment horizontal="center"/>
    </xf>
    <xf borderId="25" fillId="7" fontId="5" numFmtId="167" xfId="0" applyAlignment="1" applyBorder="1" applyFont="1" applyNumberFormat="1">
      <alignment horizontal="center"/>
    </xf>
    <xf borderId="29" fillId="0" fontId="5" numFmtId="167" xfId="0" applyAlignment="1" applyBorder="1" applyFont="1" applyNumberFormat="1">
      <alignment horizontal="center"/>
    </xf>
    <xf borderId="0" fillId="5" fontId="6" numFmtId="0" xfId="0" applyFont="1"/>
    <xf borderId="0" fillId="0" fontId="6" numFmtId="0" xfId="0" applyFont="1"/>
    <xf borderId="8" fillId="7" fontId="17" numFmtId="167" xfId="0" applyAlignment="1" applyBorder="1" applyFont="1" applyNumberFormat="1">
      <alignment horizontal="center"/>
    </xf>
    <xf borderId="0" fillId="0" fontId="17" numFmtId="167" xfId="0" applyAlignment="1" applyFont="1" applyNumberFormat="1">
      <alignment horizontal="center"/>
    </xf>
    <xf borderId="0" fillId="8" fontId="18" numFmtId="0" xfId="0" applyFill="1" applyFont="1"/>
    <xf borderId="0" fillId="0" fontId="19" numFmtId="0" xfId="0" applyFont="1"/>
    <xf borderId="0" fillId="8" fontId="5" numFmtId="0" xfId="0" applyFont="1"/>
    <xf borderId="8" fillId="7" fontId="20" numFmtId="167" xfId="0" applyAlignment="1" applyBorder="1" applyFont="1" applyNumberFormat="1">
      <alignment horizontal="center" readingOrder="0"/>
    </xf>
    <xf borderId="0" fillId="0" fontId="20" numFmtId="167" xfId="0" applyAlignment="1" applyFont="1" applyNumberFormat="1">
      <alignment horizontal="center" readingOrder="0"/>
    </xf>
    <xf borderId="0" fillId="0" fontId="7" numFmtId="168" xfId="0" applyFont="1" applyNumberFormat="1"/>
    <xf borderId="0" fillId="0" fontId="21" numFmtId="167" xfId="0" applyAlignment="1" applyFont="1" applyNumberFormat="1">
      <alignment horizontal="center"/>
    </xf>
    <xf borderId="0" fillId="8" fontId="6" numFmtId="0" xfId="0" applyFont="1"/>
    <xf borderId="30" fillId="7" fontId="22" numFmtId="167" xfId="0" applyAlignment="1" applyBorder="1" applyFont="1" applyNumberFormat="1">
      <alignment horizontal="center"/>
    </xf>
    <xf borderId="31" fillId="0" fontId="22" numFmtId="167" xfId="0" applyAlignment="1" applyBorder="1" applyFont="1" applyNumberFormat="1">
      <alignment horizontal="center"/>
    </xf>
    <xf borderId="0" fillId="0" fontId="7" numFmtId="167" xfId="0" applyFont="1" applyNumberFormat="1"/>
    <xf borderId="0" fillId="9" fontId="6" numFmtId="0" xfId="0" applyAlignment="1" applyFill="1" applyFont="1">
      <alignment vertical="center"/>
    </xf>
    <xf borderId="0" fillId="0" fontId="6" numFmtId="0" xfId="0" applyAlignment="1" applyFont="1">
      <alignment vertical="center"/>
    </xf>
    <xf borderId="8" fillId="7" fontId="23" numFmtId="167" xfId="0" applyAlignment="1" applyBorder="1" applyFont="1" applyNumberFormat="1">
      <alignment horizontal="center" vertical="center"/>
    </xf>
    <xf borderId="0" fillId="7" fontId="23" numFmtId="167" xfId="0" applyAlignment="1" applyFont="1" applyNumberFormat="1">
      <alignment horizontal="center" vertical="center"/>
    </xf>
    <xf borderId="0" fillId="10" fontId="6" numFmtId="0" xfId="0" applyAlignment="1" applyFill="1" applyFont="1">
      <alignment readingOrder="0"/>
    </xf>
    <xf borderId="0" fillId="0" fontId="6" numFmtId="0" xfId="0" applyAlignment="1" applyFont="1">
      <alignment readingOrder="0"/>
    </xf>
    <xf borderId="8" fillId="7" fontId="6" numFmtId="166" xfId="0" applyAlignment="1" applyBorder="1" applyFont="1" applyNumberFormat="1">
      <alignment horizontal="center"/>
    </xf>
    <xf borderId="0" fillId="0" fontId="6" numFmtId="166" xfId="0" applyAlignment="1" applyFont="1" applyNumberFormat="1">
      <alignment horizontal="center"/>
    </xf>
    <xf borderId="32" fillId="11" fontId="24" numFmtId="0" xfId="0" applyAlignment="1" applyBorder="1" applyFill="1" applyFont="1">
      <alignment horizontal="center" readingOrder="0"/>
    </xf>
    <xf borderId="33" fillId="0" fontId="10" numFmtId="0" xfId="0" applyBorder="1" applyFont="1"/>
    <xf borderId="8" fillId="7" fontId="5" numFmtId="166" xfId="0" applyAlignment="1" applyBorder="1" applyFont="1" applyNumberFormat="1">
      <alignment horizontal="center" readingOrder="0"/>
    </xf>
    <xf borderId="0" fillId="0" fontId="5" numFmtId="166" xfId="0" applyAlignment="1" applyFont="1" applyNumberFormat="1">
      <alignment horizontal="center"/>
    </xf>
    <xf borderId="34" fillId="11" fontId="24" numFmtId="164" xfId="0" applyAlignment="1" applyBorder="1" applyFont="1" applyNumberFormat="1">
      <alignment horizontal="center" readingOrder="0"/>
    </xf>
    <xf borderId="35" fillId="0" fontId="10" numFmtId="0" xfId="0" applyBorder="1" applyFont="1"/>
    <xf borderId="0" fillId="10" fontId="6" numFmtId="0" xfId="0" applyFont="1"/>
    <xf borderId="8" fillId="7" fontId="5" numFmtId="10" xfId="0" applyAlignment="1" applyBorder="1" applyFont="1" applyNumberFormat="1">
      <alignment horizontal="center"/>
    </xf>
    <xf borderId="0" fillId="0" fontId="5" numFmtId="10" xfId="0" applyAlignment="1" applyFont="1" applyNumberFormat="1">
      <alignment horizontal="center"/>
    </xf>
    <xf borderId="32" fillId="12" fontId="24" numFmtId="0" xfId="0" applyAlignment="1" applyBorder="1" applyFill="1" applyFont="1">
      <alignment horizontal="center" readingOrder="0"/>
    </xf>
    <xf borderId="33" fillId="12" fontId="24" numFmtId="0" xfId="0" applyAlignment="1" applyBorder="1" applyFont="1">
      <alignment horizontal="center" readingOrder="0"/>
    </xf>
    <xf borderId="8" fillId="7" fontId="5" numFmtId="169" xfId="0" applyAlignment="1" applyBorder="1" applyFont="1" applyNumberFormat="1">
      <alignment horizontal="center"/>
    </xf>
    <xf borderId="0" fillId="0" fontId="5" numFmtId="169" xfId="0" applyAlignment="1" applyFont="1" applyNumberFormat="1">
      <alignment horizontal="center"/>
    </xf>
    <xf borderId="34" fillId="12" fontId="24" numFmtId="9" xfId="0" applyAlignment="1" applyBorder="1" applyFont="1" applyNumberFormat="1">
      <alignment horizontal="center" readingOrder="0"/>
    </xf>
    <xf borderId="35" fillId="12" fontId="24" numFmtId="9" xfId="0" applyAlignment="1" applyBorder="1" applyFont="1" applyNumberFormat="1">
      <alignment horizontal="center"/>
    </xf>
    <xf borderId="0" fillId="11" fontId="6" numFmtId="0" xfId="0" applyFont="1"/>
    <xf borderId="8" fillId="7" fontId="4" numFmtId="0" xfId="0" applyAlignment="1" applyBorder="1" applyFont="1">
      <alignment horizontal="center"/>
    </xf>
    <xf borderId="0" fillId="0" fontId="25" numFmtId="0" xfId="0" applyAlignment="1" applyFont="1">
      <alignment horizontal="center"/>
    </xf>
    <xf borderId="8" fillId="7" fontId="6" numFmtId="170" xfId="0" applyAlignment="1" applyBorder="1" applyFont="1" applyNumberFormat="1">
      <alignment horizontal="center"/>
    </xf>
    <xf borderId="0" fillId="0" fontId="6" numFmtId="170" xfId="0" applyAlignment="1" applyFont="1" applyNumberFormat="1">
      <alignment horizontal="center"/>
    </xf>
    <xf borderId="8" fillId="7" fontId="26" numFmtId="171" xfId="0" applyAlignment="1" applyBorder="1" applyFont="1" applyNumberFormat="1">
      <alignment horizontal="center"/>
    </xf>
    <xf borderId="0" fillId="0" fontId="26" numFmtId="171" xfId="0" applyAlignment="1" applyFont="1" applyNumberFormat="1">
      <alignment horizontal="center"/>
    </xf>
    <xf borderId="25" fillId="7" fontId="5" numFmtId="10" xfId="0" applyAlignment="1" applyBorder="1" applyFont="1" applyNumberFormat="1">
      <alignment horizontal="center" readingOrder="0"/>
    </xf>
    <xf borderId="0" fillId="0" fontId="20" numFmtId="10" xfId="0" applyAlignment="1" applyFont="1" applyNumberFormat="1">
      <alignment horizontal="center" readingOrder="0"/>
    </xf>
    <xf borderId="0" fillId="0" fontId="4" numFmtId="0" xfId="0" applyAlignment="1" applyFont="1">
      <alignment horizontal="center"/>
    </xf>
    <xf borderId="0" fillId="0" fontId="5" numFmtId="166" xfId="0" applyAlignment="1" applyFont="1" applyNumberFormat="1">
      <alignment horizontal="right"/>
    </xf>
    <xf borderId="0" fillId="0" fontId="5" numFmtId="166" xfId="0" applyAlignment="1" applyFont="1" applyNumberFormat="1">
      <alignment horizontal="right" readingOrder="0"/>
    </xf>
    <xf borderId="0" fillId="0" fontId="25" numFmtId="10" xfId="0" applyAlignment="1" applyFont="1" applyNumberFormat="1">
      <alignment readingOrder="0"/>
    </xf>
    <xf borderId="23" fillId="3" fontId="27" numFmtId="0" xfId="0" applyAlignment="1" applyBorder="1" applyFont="1">
      <alignment vertical="center"/>
    </xf>
    <xf borderId="36" fillId="0" fontId="10" numFmtId="0" xfId="0" applyBorder="1" applyFont="1"/>
    <xf borderId="0" fillId="0" fontId="28" numFmtId="0" xfId="0" applyFont="1"/>
    <xf borderId="0" fillId="0" fontId="29" numFmtId="0" xfId="0" applyAlignment="1" applyFont="1">
      <alignment horizontal="left"/>
    </xf>
    <xf borderId="37" fillId="0" fontId="28" numFmtId="0" xfId="0" applyAlignment="1" applyBorder="1" applyFont="1">
      <alignment horizontal="left" readingOrder="0" vertical="center"/>
    </xf>
    <xf borderId="38" fillId="0" fontId="8" numFmtId="164" xfId="0" applyAlignment="1" applyBorder="1" applyFont="1" applyNumberFormat="1">
      <alignment horizontal="right" readingOrder="0" vertical="center"/>
    </xf>
    <xf borderId="39" fillId="0" fontId="28" numFmtId="0" xfId="0" applyAlignment="1" applyBorder="1" applyFont="1">
      <alignment horizontal="left" vertical="center"/>
    </xf>
    <xf borderId="40" fillId="0" fontId="8" numFmtId="164" xfId="0" applyAlignment="1" applyBorder="1" applyFont="1" applyNumberFormat="1">
      <alignment horizontal="right" readingOrder="0" vertical="center"/>
    </xf>
    <xf borderId="0" fillId="0" fontId="30" numFmtId="0" xfId="0" applyFont="1"/>
    <xf borderId="40" fillId="0" fontId="28" numFmtId="164" xfId="0" applyAlignment="1" applyBorder="1" applyFont="1" applyNumberFormat="1">
      <alignment horizontal="right" vertical="center"/>
    </xf>
    <xf borderId="0" fillId="0" fontId="28" numFmtId="168" xfId="0" applyFont="1" applyNumberFormat="1"/>
    <xf borderId="0" fillId="0" fontId="30" numFmtId="164" xfId="0" applyAlignment="1" applyFont="1" applyNumberFormat="1">
      <alignment horizontal="right" vertical="center"/>
    </xf>
    <xf borderId="19" fillId="0" fontId="8" numFmtId="9" xfId="0" applyAlignment="1" applyBorder="1" applyFont="1" applyNumberFormat="1">
      <alignment horizontal="center" vertical="center"/>
    </xf>
    <xf borderId="40" fillId="0" fontId="30" numFmtId="164" xfId="0" applyAlignment="1" applyBorder="1" applyFont="1" applyNumberFormat="1">
      <alignment horizontal="right" vertical="center"/>
    </xf>
    <xf borderId="0" fillId="0" fontId="28" numFmtId="9" xfId="0" applyAlignment="1" applyFont="1" applyNumberFormat="1">
      <alignment horizontal="center"/>
    </xf>
    <xf borderId="40" fillId="0" fontId="8" numFmtId="10" xfId="0" applyAlignment="1" applyBorder="1" applyFont="1" applyNumberFormat="1">
      <alignment horizontal="right" readingOrder="0" vertical="center"/>
    </xf>
    <xf borderId="40" fillId="0" fontId="8" numFmtId="172" xfId="0" applyAlignment="1" applyBorder="1" applyFont="1" applyNumberFormat="1">
      <alignment horizontal="right" readingOrder="0" vertical="center"/>
    </xf>
    <xf borderId="0" fillId="0" fontId="28" numFmtId="10" xfId="0" applyFont="1" applyNumberFormat="1"/>
    <xf borderId="41" fillId="0" fontId="28" numFmtId="0" xfId="0" applyAlignment="1" applyBorder="1" applyFont="1">
      <alignment horizontal="left" vertical="center"/>
    </xf>
    <xf borderId="42" fillId="0" fontId="8" numFmtId="14" xfId="0" applyAlignment="1" applyBorder="1" applyFont="1" applyNumberFormat="1">
      <alignment horizontal="right" readingOrder="0" vertical="center"/>
    </xf>
    <xf borderId="0" fillId="0" fontId="28" numFmtId="0" xfId="0" applyAlignment="1" applyFont="1">
      <alignment horizontal="left"/>
    </xf>
    <xf borderId="0" fillId="0" fontId="28" numFmtId="166" xfId="0" applyFont="1" applyNumberFormat="1"/>
    <xf borderId="0" fillId="0" fontId="28" numFmtId="4" xfId="0" applyFont="1" applyNumberFormat="1"/>
    <xf borderId="37" fillId="12" fontId="28" numFmtId="0" xfId="0" applyAlignment="1" applyBorder="1" applyFont="1">
      <alignment horizontal="left" vertical="center"/>
    </xf>
    <xf borderId="43" fillId="0" fontId="30" numFmtId="164" xfId="0" applyAlignment="1" applyBorder="1" applyFont="1" applyNumberFormat="1">
      <alignment horizontal="right" vertical="center"/>
    </xf>
    <xf borderId="44" fillId="12" fontId="30" numFmtId="173" xfId="0" applyAlignment="1" applyBorder="1" applyFont="1" applyNumberFormat="1">
      <alignment vertical="center"/>
    </xf>
    <xf borderId="19" fillId="12" fontId="30" numFmtId="173" xfId="0" applyAlignment="1" applyBorder="1" applyFont="1" applyNumberFormat="1">
      <alignment vertical="center"/>
    </xf>
    <xf borderId="0" fillId="0" fontId="28" numFmtId="173" xfId="0" applyFont="1" applyNumberFormat="1"/>
    <xf borderId="39" fillId="12" fontId="28" numFmtId="0" xfId="0" applyAlignment="1" applyBorder="1" applyFont="1">
      <alignment horizontal="left" vertical="center"/>
    </xf>
    <xf borderId="0" fillId="0" fontId="31" numFmtId="4" xfId="0" applyFont="1" applyNumberFormat="1"/>
    <xf borderId="39" fillId="4" fontId="30" numFmtId="0" xfId="0" applyAlignment="1" applyBorder="1" applyFont="1">
      <alignment horizontal="left" readingOrder="0" vertical="center"/>
    </xf>
    <xf borderId="40" fillId="4" fontId="30" numFmtId="164" xfId="0" applyAlignment="1" applyBorder="1" applyFont="1" applyNumberFormat="1">
      <alignment horizontal="right" vertical="center"/>
    </xf>
    <xf borderId="45" fillId="4" fontId="30" numFmtId="0" xfId="0" applyAlignment="1" applyBorder="1" applyFont="1">
      <alignment horizontal="left" readingOrder="0" vertical="center"/>
    </xf>
    <xf borderId="42" fillId="4" fontId="30" numFmtId="164" xfId="0" applyAlignment="1" applyBorder="1" applyFont="1" applyNumberFormat="1">
      <alignment horizontal="right" vertical="center"/>
    </xf>
    <xf borderId="0" fillId="0" fontId="28" numFmtId="174" xfId="0" applyFont="1" applyNumberFormat="1"/>
    <xf borderId="0" fillId="0" fontId="28" numFmtId="0" xfId="0" applyAlignment="1" applyFont="1">
      <alignment horizontal="center" vertical="center"/>
    </xf>
    <xf borderId="46" fillId="3" fontId="30" numFmtId="0" xfId="0" applyAlignment="1" applyBorder="1" applyFont="1">
      <alignment horizontal="center" vertical="center"/>
    </xf>
    <xf borderId="47" fillId="0" fontId="10" numFmtId="0" xfId="0" applyBorder="1" applyFont="1"/>
    <xf borderId="48" fillId="0" fontId="10" numFmtId="0" xfId="0" applyBorder="1" applyFont="1"/>
    <xf borderId="49" fillId="13" fontId="30" numFmtId="0" xfId="0" applyAlignment="1" applyBorder="1" applyFill="1" applyFont="1">
      <alignment horizontal="center" shrinkToFit="0" vertical="center" wrapText="1"/>
    </xf>
    <xf borderId="49" fillId="13" fontId="30" numFmtId="0" xfId="0" applyAlignment="1" applyBorder="1" applyFont="1">
      <alignment horizontal="center" vertical="center"/>
    </xf>
    <xf borderId="49" fillId="2" fontId="28" numFmtId="0" xfId="0" applyAlignment="1" applyBorder="1" applyFont="1">
      <alignment horizontal="center" vertical="center"/>
    </xf>
    <xf borderId="49" fillId="2" fontId="28" numFmtId="14" xfId="0" applyAlignment="1" applyBorder="1" applyFont="1" applyNumberFormat="1">
      <alignment horizontal="center" vertical="center"/>
    </xf>
    <xf quotePrefix="1" borderId="49" fillId="2" fontId="28" numFmtId="164" xfId="0" applyAlignment="1" applyBorder="1" applyFont="1" applyNumberFormat="1">
      <alignment horizontal="center" vertical="center"/>
    </xf>
    <xf borderId="49" fillId="2" fontId="28" numFmtId="164" xfId="0" applyAlignment="1" applyBorder="1" applyFont="1" applyNumberFormat="1">
      <alignment horizontal="center" vertical="center"/>
    </xf>
    <xf borderId="0" fillId="0" fontId="28" numFmtId="175" xfId="0" applyAlignment="1" applyFont="1" applyNumberFormat="1">
      <alignment horizontal="center" vertical="center"/>
    </xf>
    <xf borderId="49" fillId="0" fontId="28" numFmtId="0" xfId="0" applyAlignment="1" applyBorder="1" applyFont="1">
      <alignment horizontal="center" vertical="center"/>
    </xf>
    <xf borderId="49" fillId="0" fontId="28" numFmtId="14" xfId="0" applyAlignment="1" applyBorder="1" applyFont="1" applyNumberFormat="1">
      <alignment horizontal="center" vertical="center"/>
    </xf>
    <xf borderId="49" fillId="0" fontId="28" numFmtId="164" xfId="0" applyAlignment="1" applyBorder="1" applyFont="1" applyNumberFormat="1">
      <alignment horizontal="center" vertical="center"/>
    </xf>
    <xf borderId="0" fillId="0" fontId="28" numFmtId="4" xfId="0" applyAlignment="1" applyFont="1" applyNumberFormat="1">
      <alignment horizontal="center" vertical="center"/>
    </xf>
    <xf borderId="0" fillId="0" fontId="28" numFmtId="173" xfId="0" applyAlignment="1" applyFont="1" applyNumberFormat="1">
      <alignment horizontal="center" vertical="center"/>
    </xf>
    <xf borderId="50" fillId="0" fontId="28" numFmtId="0" xfId="0" applyAlignment="1" applyBorder="1" applyFont="1">
      <alignment horizontal="center" vertical="center"/>
    </xf>
    <xf borderId="50" fillId="0" fontId="28" numFmtId="14" xfId="0" applyAlignment="1" applyBorder="1" applyFont="1" applyNumberFormat="1">
      <alignment horizontal="center" vertical="center"/>
    </xf>
    <xf borderId="50" fillId="0" fontId="28" numFmtId="164" xfId="0" applyAlignment="1" applyBorder="1" applyFont="1" applyNumberFormat="1">
      <alignment horizontal="center" vertical="center"/>
    </xf>
    <xf borderId="51" fillId="0" fontId="28" numFmtId="0" xfId="0" applyAlignment="1" applyBorder="1" applyFont="1">
      <alignment horizontal="center" vertical="center"/>
    </xf>
    <xf borderId="52" fillId="0" fontId="28" numFmtId="14" xfId="0" applyAlignment="1" applyBorder="1" applyFont="1" applyNumberFormat="1">
      <alignment horizontal="center" vertical="center"/>
    </xf>
    <xf borderId="52" fillId="0" fontId="28" numFmtId="164" xfId="0" applyAlignment="1" applyBorder="1" applyFont="1" applyNumberFormat="1">
      <alignment horizontal="center" vertical="center"/>
    </xf>
    <xf borderId="53" fillId="0" fontId="28" numFmtId="164" xfId="0" applyAlignment="1" applyBorder="1" applyFont="1" applyNumberFormat="1">
      <alignment horizontal="center" vertical="center"/>
    </xf>
    <xf borderId="0" fillId="0" fontId="28" numFmtId="14" xfId="0" applyAlignment="1" applyFont="1" applyNumberFormat="1">
      <alignment horizontal="center" vertical="center"/>
    </xf>
    <xf borderId="0" fillId="0" fontId="28" numFmtId="164" xfId="0" applyAlignment="1" applyFont="1" applyNumberFormat="1">
      <alignment horizontal="center" vertical="center"/>
    </xf>
    <xf borderId="54" fillId="14" fontId="28" numFmtId="0" xfId="0" applyAlignment="1" applyBorder="1" applyFill="1" applyFont="1">
      <alignment horizontal="center" vertical="center"/>
    </xf>
  </cellXfs>
  <cellStyles count="1">
    <cellStyle xfId="0" name="Normal" builtinId="0"/>
  </cellStyles>
  <dxfs count="1">
    <dxf>
      <font>
        <b/>
        <color rgb="FF003366"/>
      </font>
      <fill>
        <patternFill patternType="solid">
          <fgColor rgb="FFCC99FF"/>
          <bgColor rgb="FFCC99F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0</xdr:colOff>
      <xdr:row>4</xdr:row>
      <xdr:rowOff>0</xdr:rowOff>
    </xdr:from>
    <xdr:ext cx="200025" cy="2000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0</xdr:row>
      <xdr:rowOff>0</xdr:rowOff>
    </xdr:from>
    <xdr:ext cx="200025" cy="2000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0</xdr:colOff>
      <xdr:row>2</xdr:row>
      <xdr:rowOff>0</xdr:rowOff>
    </xdr:from>
    <xdr:ext cx="285750" cy="2857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1.22" defaultRowHeight="15.0"/>
  <cols>
    <col customWidth="1" min="1" max="1" width="12.11"/>
    <col customWidth="1" min="2" max="2" width="13.44"/>
    <col customWidth="1" min="3" max="3" width="14.33"/>
    <col customWidth="1" min="4" max="4" width="11.11"/>
    <col customWidth="1" min="5" max="5" width="14.78"/>
    <col customWidth="1" min="6" max="6" width="16.44"/>
    <col customWidth="1" min="7" max="7" width="17.78"/>
    <col customWidth="1" min="8" max="8" width="16.33"/>
    <col customWidth="1" min="9" max="9" width="16.78"/>
    <col customWidth="1" min="10" max="13" width="8.78"/>
    <col customWidth="1" min="14" max="14" width="11.44"/>
    <col customWidth="1" min="15" max="15" width="11.33"/>
    <col customWidth="1" min="16" max="24" width="8.78"/>
  </cols>
  <sheetData>
    <row r="1" ht="15.75" customHeight="1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3" t="s">
        <v>7</v>
      </c>
      <c r="I1" s="4" t="s">
        <v>8</v>
      </c>
      <c r="J1" s="5" t="s">
        <v>9</v>
      </c>
      <c r="K1" s="6" t="s">
        <v>10</v>
      </c>
      <c r="L1" s="6" t="s">
        <v>11</v>
      </c>
      <c r="M1" s="6" t="s">
        <v>12</v>
      </c>
      <c r="N1" s="6" t="s">
        <v>5</v>
      </c>
      <c r="O1" s="6" t="s">
        <v>13</v>
      </c>
    </row>
    <row r="2" ht="15.75" customHeight="1">
      <c r="A2" s="7">
        <v>1.0</v>
      </c>
      <c r="B2" s="8">
        <v>1.1</v>
      </c>
      <c r="C2" s="8">
        <v>650.0</v>
      </c>
      <c r="D2" s="9">
        <v>1000.0</v>
      </c>
      <c r="E2" s="9">
        <v>22.0</v>
      </c>
      <c r="F2" s="9">
        <v>1000.0</v>
      </c>
      <c r="G2" s="10">
        <v>200.0</v>
      </c>
      <c r="H2" s="11">
        <f t="shared" ref="H2:H25" si="3">SUM(F2-D2)</f>
        <v>0</v>
      </c>
      <c r="I2" s="12">
        <f t="shared" ref="I2:I25" si="4">G2-E2</f>
        <v>178</v>
      </c>
      <c r="J2" s="13">
        <f>AVERAGE(B2:B25)</f>
        <v>1.183333333</v>
      </c>
      <c r="K2" s="14">
        <f>COUNTA(B2:B25)</f>
        <v>24</v>
      </c>
      <c r="L2" s="15">
        <f t="shared" ref="L2:M2" si="1">AVERAGE(D2:D25)</f>
        <v>727.0833333</v>
      </c>
      <c r="M2" s="15">
        <f t="shared" si="1"/>
        <v>14.79166667</v>
      </c>
      <c r="N2" s="15">
        <f t="shared" ref="N2:O2" si="2">F26</f>
        <v>1000</v>
      </c>
      <c r="O2" s="15">
        <f t="shared" si="2"/>
        <v>200</v>
      </c>
    </row>
    <row r="3" ht="15.75" customHeight="1">
      <c r="A3" s="16">
        <v>2.0</v>
      </c>
      <c r="B3" s="8">
        <v>2.1</v>
      </c>
      <c r="C3" s="8">
        <v>750.0</v>
      </c>
      <c r="D3" s="9">
        <v>1200.0</v>
      </c>
      <c r="E3" s="9">
        <v>22.0</v>
      </c>
      <c r="F3" s="9">
        <v>1000.0</v>
      </c>
      <c r="G3" s="10">
        <v>200.0</v>
      </c>
      <c r="H3" s="11">
        <f t="shared" si="3"/>
        <v>-200</v>
      </c>
      <c r="I3" s="12">
        <f t="shared" si="4"/>
        <v>178</v>
      </c>
      <c r="J3" s="17"/>
      <c r="K3" s="17"/>
      <c r="L3" s="18"/>
      <c r="M3" s="18"/>
      <c r="N3" s="18"/>
      <c r="O3" s="18"/>
    </row>
    <row r="4" ht="15.75" customHeight="1">
      <c r="A4" s="16">
        <v>3.0</v>
      </c>
      <c r="B4" s="8">
        <v>1.1</v>
      </c>
      <c r="C4" s="8">
        <v>550.0</v>
      </c>
      <c r="D4" s="10">
        <v>900.0</v>
      </c>
      <c r="E4" s="9">
        <v>72.0</v>
      </c>
      <c r="F4" s="9">
        <v>1000.0</v>
      </c>
      <c r="G4" s="10">
        <v>200.0</v>
      </c>
      <c r="H4" s="11">
        <f t="shared" si="3"/>
        <v>100</v>
      </c>
      <c r="I4" s="12">
        <f t="shared" si="4"/>
        <v>128</v>
      </c>
    </row>
    <row r="5" ht="15.75" customHeight="1">
      <c r="A5" s="16">
        <v>4.0</v>
      </c>
      <c r="B5" s="8">
        <v>1.1</v>
      </c>
      <c r="C5" s="8">
        <v>550.0</v>
      </c>
      <c r="D5" s="9">
        <v>1000.0</v>
      </c>
      <c r="E5" s="9">
        <v>15.0</v>
      </c>
      <c r="F5" s="9">
        <v>1000.0</v>
      </c>
      <c r="G5" s="10">
        <v>200.0</v>
      </c>
      <c r="H5" s="11">
        <f t="shared" si="3"/>
        <v>0</v>
      </c>
      <c r="I5" s="12">
        <f t="shared" si="4"/>
        <v>185</v>
      </c>
      <c r="K5" s="19"/>
    </row>
    <row r="6" ht="15.75" customHeight="1">
      <c r="A6" s="16">
        <v>5.0</v>
      </c>
      <c r="B6" s="8">
        <v>1.1</v>
      </c>
      <c r="C6" s="8">
        <v>550.0</v>
      </c>
      <c r="D6" s="9">
        <v>1000.0</v>
      </c>
      <c r="E6" s="9">
        <v>22.0</v>
      </c>
      <c r="F6" s="9">
        <v>1000.0</v>
      </c>
      <c r="G6" s="10">
        <v>200.0</v>
      </c>
      <c r="H6" s="11">
        <f t="shared" si="3"/>
        <v>0</v>
      </c>
      <c r="I6" s="12">
        <f t="shared" si="4"/>
        <v>178</v>
      </c>
    </row>
    <row r="7" ht="15.75" customHeight="1">
      <c r="A7" s="16">
        <v>6.0</v>
      </c>
      <c r="B7" s="8">
        <v>1.1</v>
      </c>
      <c r="C7" s="8">
        <v>550.0</v>
      </c>
      <c r="D7" s="9">
        <v>1075.0</v>
      </c>
      <c r="E7" s="9">
        <v>18.5</v>
      </c>
      <c r="F7" s="9">
        <v>1000.0</v>
      </c>
      <c r="G7" s="10">
        <v>200.0</v>
      </c>
      <c r="H7" s="11">
        <f t="shared" si="3"/>
        <v>-75</v>
      </c>
      <c r="I7" s="12">
        <f t="shared" si="4"/>
        <v>181.5</v>
      </c>
    </row>
    <row r="8" ht="15.75" customHeight="1">
      <c r="A8" s="16">
        <v>7.0</v>
      </c>
      <c r="B8" s="8">
        <v>1.1</v>
      </c>
      <c r="C8" s="8">
        <v>550.0</v>
      </c>
      <c r="D8" s="9">
        <v>1000.0</v>
      </c>
      <c r="E8" s="9">
        <v>15.0</v>
      </c>
      <c r="F8" s="9">
        <v>1000.0</v>
      </c>
      <c r="G8" s="10">
        <v>200.0</v>
      </c>
      <c r="H8" s="11">
        <f t="shared" si="3"/>
        <v>0</v>
      </c>
      <c r="I8" s="12">
        <f t="shared" si="4"/>
        <v>185</v>
      </c>
    </row>
    <row r="9" ht="15.75" customHeight="1">
      <c r="A9" s="16">
        <v>8.0</v>
      </c>
      <c r="B9" s="8">
        <v>1.1</v>
      </c>
      <c r="C9" s="8">
        <v>650.0</v>
      </c>
      <c r="D9" s="9">
        <v>1050.0</v>
      </c>
      <c r="E9" s="9">
        <v>15.0</v>
      </c>
      <c r="F9" s="9">
        <v>1000.0</v>
      </c>
      <c r="G9" s="10">
        <v>200.0</v>
      </c>
      <c r="H9" s="11">
        <f t="shared" si="3"/>
        <v>-50</v>
      </c>
      <c r="I9" s="12">
        <f t="shared" si="4"/>
        <v>185</v>
      </c>
    </row>
    <row r="10" ht="15.75" customHeight="1">
      <c r="A10" s="16">
        <v>9.0</v>
      </c>
      <c r="B10" s="8">
        <v>1.1</v>
      </c>
      <c r="C10" s="8">
        <v>650.0</v>
      </c>
      <c r="D10" s="9">
        <v>1050.0</v>
      </c>
      <c r="E10" s="9">
        <v>15.0</v>
      </c>
      <c r="F10" s="9">
        <v>1000.0</v>
      </c>
      <c r="G10" s="10">
        <v>200.0</v>
      </c>
      <c r="H10" s="11">
        <f t="shared" si="3"/>
        <v>-50</v>
      </c>
      <c r="I10" s="12">
        <f t="shared" si="4"/>
        <v>185</v>
      </c>
    </row>
    <row r="11" ht="15.75" customHeight="1">
      <c r="A11" s="16">
        <v>10.0</v>
      </c>
      <c r="B11" s="8">
        <v>1.1</v>
      </c>
      <c r="C11" s="8">
        <v>650.0</v>
      </c>
      <c r="D11" s="9">
        <v>1025.0</v>
      </c>
      <c r="E11" s="9">
        <v>0.0</v>
      </c>
      <c r="F11" s="9">
        <v>1000.0</v>
      </c>
      <c r="G11" s="10">
        <v>200.0</v>
      </c>
      <c r="H11" s="11">
        <f t="shared" si="3"/>
        <v>-25</v>
      </c>
      <c r="I11" s="12">
        <f t="shared" si="4"/>
        <v>200</v>
      </c>
    </row>
    <row r="12" ht="15.75" customHeight="1">
      <c r="A12" s="16">
        <v>11.0</v>
      </c>
      <c r="B12" s="8">
        <v>1.1</v>
      </c>
      <c r="C12" s="8">
        <v>650.0</v>
      </c>
      <c r="D12" s="9">
        <v>0.0</v>
      </c>
      <c r="E12" s="9">
        <v>0.0</v>
      </c>
      <c r="F12" s="9">
        <v>1000.0</v>
      </c>
      <c r="G12" s="10">
        <v>200.0</v>
      </c>
      <c r="H12" s="11">
        <f t="shared" si="3"/>
        <v>1000</v>
      </c>
      <c r="I12" s="12">
        <f t="shared" si="4"/>
        <v>200</v>
      </c>
    </row>
    <row r="13" ht="15.75" customHeight="1">
      <c r="A13" s="16">
        <v>12.0</v>
      </c>
      <c r="B13" s="8">
        <v>1.1</v>
      </c>
      <c r="C13" s="8">
        <v>650.0</v>
      </c>
      <c r="D13" s="9">
        <v>0.0</v>
      </c>
      <c r="E13" s="9">
        <v>18.5</v>
      </c>
      <c r="F13" s="9">
        <v>1000.0</v>
      </c>
      <c r="G13" s="10">
        <v>200.0</v>
      </c>
      <c r="H13" s="11">
        <f t="shared" si="3"/>
        <v>1000</v>
      </c>
      <c r="I13" s="12">
        <f t="shared" si="4"/>
        <v>181.5</v>
      </c>
    </row>
    <row r="14" ht="15.75" customHeight="1">
      <c r="A14" s="16">
        <v>13.0</v>
      </c>
      <c r="B14" s="8">
        <v>1.1</v>
      </c>
      <c r="C14" s="8">
        <v>650.0</v>
      </c>
      <c r="D14" s="9">
        <v>0.0</v>
      </c>
      <c r="E14" s="9">
        <v>15.0</v>
      </c>
      <c r="F14" s="9">
        <v>1000.0</v>
      </c>
      <c r="G14" s="10">
        <v>200.0</v>
      </c>
      <c r="H14" s="11">
        <f t="shared" si="3"/>
        <v>1000</v>
      </c>
      <c r="I14" s="12">
        <f t="shared" si="4"/>
        <v>185</v>
      </c>
    </row>
    <row r="15" ht="15.75" customHeight="1">
      <c r="A15" s="16">
        <v>14.0</v>
      </c>
      <c r="B15" s="8">
        <v>2.1</v>
      </c>
      <c r="C15" s="8">
        <v>650.0</v>
      </c>
      <c r="D15" s="9">
        <v>1050.0</v>
      </c>
      <c r="E15" s="9">
        <v>0.0</v>
      </c>
      <c r="F15" s="9">
        <v>1000.0</v>
      </c>
      <c r="G15" s="10">
        <v>200.0</v>
      </c>
      <c r="H15" s="11">
        <f t="shared" si="3"/>
        <v>-50</v>
      </c>
      <c r="I15" s="12">
        <f t="shared" si="4"/>
        <v>200</v>
      </c>
    </row>
    <row r="16" ht="15.75" customHeight="1">
      <c r="A16" s="16">
        <v>15.0</v>
      </c>
      <c r="B16" s="8">
        <v>1.1</v>
      </c>
      <c r="C16" s="8">
        <v>750.0</v>
      </c>
      <c r="D16" s="9">
        <v>1250.0</v>
      </c>
      <c r="E16" s="9">
        <v>0.0</v>
      </c>
      <c r="F16" s="9">
        <v>1000.0</v>
      </c>
      <c r="G16" s="10">
        <v>200.0</v>
      </c>
      <c r="H16" s="11">
        <f t="shared" si="3"/>
        <v>-250</v>
      </c>
      <c r="I16" s="12">
        <f t="shared" si="4"/>
        <v>200</v>
      </c>
    </row>
    <row r="17" ht="15.75" customHeight="1">
      <c r="A17" s="16">
        <v>16.0</v>
      </c>
      <c r="B17" s="8">
        <v>1.1</v>
      </c>
      <c r="C17" s="8">
        <v>550.0</v>
      </c>
      <c r="D17" s="9">
        <v>0.0</v>
      </c>
      <c r="E17" s="9">
        <v>0.0</v>
      </c>
      <c r="F17" s="9">
        <v>1000.0</v>
      </c>
      <c r="G17" s="10">
        <v>200.0</v>
      </c>
      <c r="H17" s="11">
        <f t="shared" si="3"/>
        <v>1000</v>
      </c>
      <c r="I17" s="12">
        <f t="shared" si="4"/>
        <v>200</v>
      </c>
    </row>
    <row r="18" ht="15.75" customHeight="1">
      <c r="A18" s="16">
        <v>17.0</v>
      </c>
      <c r="B18" s="8">
        <v>1.1</v>
      </c>
      <c r="C18" s="8">
        <v>550.0</v>
      </c>
      <c r="D18" s="9">
        <v>0.0</v>
      </c>
      <c r="E18" s="9">
        <v>15.0</v>
      </c>
      <c r="F18" s="9">
        <v>1000.0</v>
      </c>
      <c r="G18" s="10">
        <v>200.0</v>
      </c>
      <c r="H18" s="11">
        <f t="shared" si="3"/>
        <v>1000</v>
      </c>
      <c r="I18" s="12">
        <f t="shared" si="4"/>
        <v>185</v>
      </c>
    </row>
    <row r="19" ht="15.75" customHeight="1">
      <c r="A19" s="16">
        <v>18.0</v>
      </c>
      <c r="B19" s="8">
        <v>1.1</v>
      </c>
      <c r="C19" s="8">
        <v>550.0</v>
      </c>
      <c r="D19" s="9">
        <v>950.0</v>
      </c>
      <c r="E19" s="9">
        <v>22.0</v>
      </c>
      <c r="F19" s="9">
        <v>1000.0</v>
      </c>
      <c r="G19" s="10">
        <v>200.0</v>
      </c>
      <c r="H19" s="11">
        <f t="shared" si="3"/>
        <v>50</v>
      </c>
      <c r="I19" s="12">
        <f t="shared" si="4"/>
        <v>178</v>
      </c>
    </row>
    <row r="20" ht="15.75" customHeight="1">
      <c r="A20" s="16">
        <v>19.0</v>
      </c>
      <c r="B20" s="8">
        <v>1.1</v>
      </c>
      <c r="C20" s="8">
        <v>550.0</v>
      </c>
      <c r="D20" s="9">
        <v>1000.0</v>
      </c>
      <c r="E20" s="9">
        <v>0.0</v>
      </c>
      <c r="F20" s="9">
        <v>1000.0</v>
      </c>
      <c r="G20" s="10">
        <v>200.0</v>
      </c>
      <c r="H20" s="11">
        <f t="shared" si="3"/>
        <v>0</v>
      </c>
      <c r="I20" s="12">
        <f t="shared" si="4"/>
        <v>200</v>
      </c>
    </row>
    <row r="21" ht="15.75" customHeight="1">
      <c r="A21" s="16">
        <v>20.0</v>
      </c>
      <c r="B21" s="8">
        <v>1.1</v>
      </c>
      <c r="C21" s="8">
        <v>550.0</v>
      </c>
      <c r="D21" s="9">
        <v>0.0</v>
      </c>
      <c r="E21" s="9">
        <v>15.0</v>
      </c>
      <c r="F21" s="9">
        <v>1000.0</v>
      </c>
      <c r="G21" s="10">
        <v>200.0</v>
      </c>
      <c r="H21" s="11">
        <f t="shared" si="3"/>
        <v>1000</v>
      </c>
      <c r="I21" s="12">
        <f t="shared" si="4"/>
        <v>185</v>
      </c>
    </row>
    <row r="22" ht="15.75" customHeight="1">
      <c r="A22" s="16">
        <v>21.0</v>
      </c>
      <c r="B22" s="8">
        <v>1.1</v>
      </c>
      <c r="C22" s="8">
        <v>650.0</v>
      </c>
      <c r="D22" s="9">
        <v>1050.0</v>
      </c>
      <c r="E22" s="9">
        <v>0.0</v>
      </c>
      <c r="F22" s="9">
        <v>1000.0</v>
      </c>
      <c r="G22" s="10">
        <v>200.0</v>
      </c>
      <c r="H22" s="11">
        <f t="shared" si="3"/>
        <v>-50</v>
      </c>
      <c r="I22" s="12">
        <f t="shared" si="4"/>
        <v>200</v>
      </c>
    </row>
    <row r="23" ht="15.75" customHeight="1">
      <c r="A23" s="16">
        <v>22.0</v>
      </c>
      <c r="B23" s="8">
        <v>1.1</v>
      </c>
      <c r="C23" s="8">
        <v>650.0</v>
      </c>
      <c r="D23" s="9">
        <v>0.0</v>
      </c>
      <c r="E23" s="9">
        <v>31.0</v>
      </c>
      <c r="F23" s="9">
        <v>1000.0</v>
      </c>
      <c r="G23" s="10">
        <v>200.0</v>
      </c>
      <c r="H23" s="11">
        <f t="shared" si="3"/>
        <v>1000</v>
      </c>
      <c r="I23" s="12">
        <f t="shared" si="4"/>
        <v>169</v>
      </c>
    </row>
    <row r="24" ht="15.75" customHeight="1">
      <c r="A24" s="16">
        <v>23.0</v>
      </c>
      <c r="B24" s="8">
        <v>1.1</v>
      </c>
      <c r="C24" s="8">
        <v>650.0</v>
      </c>
      <c r="D24" s="9">
        <v>850.0</v>
      </c>
      <c r="E24" s="9">
        <v>22.0</v>
      </c>
      <c r="F24" s="9">
        <v>1000.0</v>
      </c>
      <c r="G24" s="10">
        <v>200.0</v>
      </c>
      <c r="H24" s="11">
        <f t="shared" si="3"/>
        <v>150</v>
      </c>
      <c r="I24" s="12">
        <f t="shared" si="4"/>
        <v>178</v>
      </c>
    </row>
    <row r="25" ht="15.75" customHeight="1">
      <c r="A25" s="20">
        <v>24.0</v>
      </c>
      <c r="B25" s="8">
        <v>1.1</v>
      </c>
      <c r="C25" s="8">
        <v>650.0</v>
      </c>
      <c r="D25" s="9">
        <v>1000.0</v>
      </c>
      <c r="E25" s="9">
        <v>0.0</v>
      </c>
      <c r="F25" s="9">
        <v>1000.0</v>
      </c>
      <c r="G25" s="10">
        <v>200.0</v>
      </c>
      <c r="H25" s="11">
        <f t="shared" si="3"/>
        <v>0</v>
      </c>
      <c r="I25" s="12">
        <f t="shared" si="4"/>
        <v>200</v>
      </c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</row>
    <row r="26" ht="15.75" customHeight="1">
      <c r="A26" s="22"/>
      <c r="B26" s="23" t="s">
        <v>14</v>
      </c>
      <c r="C26" s="24">
        <f t="shared" ref="C26:I26" si="5">AVERAGE(C2:C25)</f>
        <v>616.6666667</v>
      </c>
      <c r="D26" s="25">
        <f t="shared" si="5"/>
        <v>727.0833333</v>
      </c>
      <c r="E26" s="25">
        <f t="shared" si="5"/>
        <v>14.79166667</v>
      </c>
      <c r="F26" s="25">
        <f t="shared" si="5"/>
        <v>1000</v>
      </c>
      <c r="G26" s="25">
        <f t="shared" si="5"/>
        <v>200</v>
      </c>
      <c r="H26" s="26">
        <f t="shared" si="5"/>
        <v>272.9166667</v>
      </c>
      <c r="I26" s="27">
        <f t="shared" si="5"/>
        <v>185.2083333</v>
      </c>
    </row>
    <row r="27" ht="15.75" customHeight="1">
      <c r="A27" s="22"/>
      <c r="B27" s="22"/>
      <c r="C27" s="28" t="s">
        <v>15</v>
      </c>
      <c r="D27" s="29">
        <f>D26/C26</f>
        <v>1.179054054</v>
      </c>
      <c r="E27" s="30" t="s">
        <v>15</v>
      </c>
      <c r="F27" s="31">
        <f>F26/C26</f>
        <v>1.621621622</v>
      </c>
    </row>
    <row r="28" ht="15.75" customHeight="1">
      <c r="A28" s="22"/>
      <c r="B28" s="22"/>
      <c r="C28" s="32"/>
      <c r="D28" s="33"/>
      <c r="E28" s="33"/>
    </row>
    <row r="29" ht="15.75" customHeight="1">
      <c r="A29" s="22"/>
      <c r="B29" s="22"/>
      <c r="C29" s="22"/>
      <c r="D29" s="33"/>
      <c r="E29" s="33"/>
    </row>
    <row r="30" ht="15.75" customHeight="1">
      <c r="A30" s="22"/>
      <c r="B30" s="22"/>
      <c r="C30" s="22"/>
      <c r="D30" s="33"/>
      <c r="E30" s="33"/>
    </row>
    <row r="31" ht="15.75" customHeight="1">
      <c r="A31" s="22"/>
      <c r="B31" s="22"/>
      <c r="C31" s="22"/>
      <c r="D31" s="33"/>
      <c r="E31" s="33"/>
    </row>
    <row r="32" ht="15.75" customHeight="1">
      <c r="A32" s="22"/>
      <c r="B32" s="22"/>
      <c r="C32" s="22"/>
      <c r="D32" s="22"/>
      <c r="E32" s="22"/>
      <c r="F32" s="22"/>
      <c r="G32" s="22"/>
      <c r="H32" s="22"/>
      <c r="I32" s="22"/>
    </row>
    <row r="33" ht="15.75" customHeight="1">
      <c r="A33" s="22"/>
      <c r="B33" s="22"/>
      <c r="C33" s="22"/>
      <c r="D33" s="22"/>
      <c r="E33" s="22"/>
      <c r="F33" s="22"/>
      <c r="G33" s="22"/>
      <c r="H33" s="22"/>
      <c r="I33" s="22"/>
    </row>
    <row r="34" ht="15.75" customHeight="1">
      <c r="A34" s="22"/>
      <c r="B34" s="22"/>
      <c r="C34" s="22"/>
      <c r="D34" s="22"/>
      <c r="E34" s="22"/>
      <c r="F34" s="22"/>
      <c r="G34" s="22"/>
      <c r="H34" s="22"/>
      <c r="I34" s="22"/>
    </row>
    <row r="35" ht="15.75" customHeight="1">
      <c r="A35" s="22"/>
      <c r="B35" s="22"/>
      <c r="C35" s="22"/>
      <c r="D35" s="22"/>
      <c r="E35" s="22"/>
      <c r="F35" s="22"/>
      <c r="G35" s="22"/>
      <c r="H35" s="22"/>
      <c r="I35" s="22"/>
    </row>
    <row r="36" ht="15.75" customHeight="1">
      <c r="A36" s="22"/>
      <c r="B36" s="22"/>
      <c r="C36" s="22"/>
      <c r="D36" s="22"/>
      <c r="E36" s="22"/>
      <c r="F36" s="22"/>
      <c r="G36" s="22"/>
      <c r="H36" s="22"/>
      <c r="I36" s="22"/>
    </row>
    <row r="37" ht="15.75" customHeight="1">
      <c r="A37" s="22"/>
      <c r="B37" s="22"/>
      <c r="C37" s="22"/>
      <c r="D37" s="22"/>
      <c r="E37" s="22"/>
      <c r="F37" s="22"/>
      <c r="G37" s="22"/>
      <c r="H37" s="22"/>
      <c r="I37" s="22"/>
    </row>
    <row r="38" ht="15.75" customHeight="1">
      <c r="A38" s="22"/>
      <c r="B38" s="22"/>
      <c r="C38" s="22"/>
      <c r="D38" s="22"/>
      <c r="E38" s="22"/>
      <c r="F38" s="22"/>
      <c r="G38" s="22"/>
      <c r="H38" s="22"/>
      <c r="I38" s="22"/>
    </row>
    <row r="39" ht="15.75" customHeight="1">
      <c r="A39" s="22"/>
      <c r="B39" s="22"/>
      <c r="C39" s="22"/>
      <c r="D39" s="22"/>
      <c r="E39" s="22"/>
      <c r="F39" s="22"/>
      <c r="G39" s="22"/>
      <c r="H39" s="22"/>
      <c r="I39" s="22"/>
    </row>
    <row r="40" ht="15.75" customHeight="1">
      <c r="A40" s="22"/>
      <c r="B40" s="22"/>
      <c r="C40" s="22"/>
      <c r="D40" s="22"/>
      <c r="E40" s="22"/>
      <c r="F40" s="22"/>
      <c r="G40" s="22"/>
      <c r="H40" s="22"/>
      <c r="I40" s="22"/>
    </row>
    <row r="41" ht="15.75" customHeight="1">
      <c r="A41" s="22"/>
      <c r="B41" s="22"/>
      <c r="C41" s="22"/>
      <c r="D41" s="22"/>
      <c r="E41" s="22"/>
      <c r="F41" s="22"/>
      <c r="G41" s="22"/>
      <c r="H41" s="22"/>
      <c r="I41" s="22"/>
    </row>
    <row r="42" ht="15.75" customHeight="1">
      <c r="A42" s="22"/>
      <c r="B42" s="22"/>
      <c r="C42" s="22"/>
      <c r="D42" s="22"/>
      <c r="E42" s="22"/>
      <c r="F42" s="22"/>
      <c r="G42" s="22"/>
      <c r="H42" s="22"/>
      <c r="I42" s="22"/>
    </row>
    <row r="43" ht="15.75" customHeight="1">
      <c r="A43" s="22"/>
      <c r="B43" s="22"/>
      <c r="C43" s="22"/>
      <c r="D43" s="22"/>
      <c r="E43" s="22"/>
      <c r="F43" s="22"/>
      <c r="G43" s="22"/>
      <c r="H43" s="22"/>
      <c r="I43" s="22"/>
    </row>
    <row r="44" ht="15.75" customHeight="1">
      <c r="A44" s="22"/>
      <c r="B44" s="22"/>
      <c r="C44" s="22"/>
      <c r="D44" s="22"/>
      <c r="E44" s="22"/>
      <c r="F44" s="22"/>
      <c r="G44" s="22"/>
      <c r="H44" s="22"/>
      <c r="I44" s="22"/>
    </row>
    <row r="45" ht="15.75" customHeight="1">
      <c r="A45" s="22"/>
      <c r="B45" s="22"/>
      <c r="C45" s="22"/>
      <c r="D45" s="22"/>
      <c r="E45" s="22"/>
      <c r="F45" s="22"/>
      <c r="G45" s="22"/>
      <c r="H45" s="22"/>
      <c r="I45" s="22"/>
    </row>
    <row r="46" ht="15.75" customHeight="1">
      <c r="A46" s="22"/>
      <c r="B46" s="22"/>
      <c r="C46" s="22"/>
      <c r="D46" s="22"/>
      <c r="E46" s="22"/>
      <c r="F46" s="22"/>
      <c r="G46" s="22"/>
      <c r="H46" s="22"/>
      <c r="I46" s="22"/>
    </row>
    <row r="47" ht="15.75" customHeight="1">
      <c r="A47" s="22"/>
      <c r="B47" s="22"/>
      <c r="C47" s="22"/>
      <c r="D47" s="22"/>
      <c r="E47" s="22"/>
      <c r="F47" s="22"/>
      <c r="G47" s="22"/>
      <c r="H47" s="22"/>
      <c r="I47" s="22"/>
    </row>
    <row r="48" ht="15.75" customHeight="1">
      <c r="A48" s="22"/>
      <c r="B48" s="22"/>
      <c r="C48" s="22"/>
      <c r="D48" s="22"/>
      <c r="E48" s="22"/>
      <c r="F48" s="22"/>
      <c r="G48" s="22"/>
      <c r="H48" s="22"/>
      <c r="I48" s="22"/>
    </row>
    <row r="49" ht="15.75" customHeight="1">
      <c r="A49" s="22"/>
      <c r="B49" s="22"/>
      <c r="C49" s="22"/>
      <c r="D49" s="22"/>
      <c r="E49" s="22"/>
      <c r="F49" s="22"/>
      <c r="G49" s="22"/>
      <c r="H49" s="22"/>
      <c r="I49" s="22"/>
    </row>
    <row r="50" ht="15.75" customHeight="1">
      <c r="A50" s="22"/>
      <c r="B50" s="22"/>
      <c r="C50" s="22"/>
      <c r="D50" s="22"/>
      <c r="E50" s="22"/>
      <c r="F50" s="22"/>
      <c r="G50" s="22"/>
      <c r="H50" s="22"/>
      <c r="I50" s="22"/>
    </row>
    <row r="51" ht="15.75" customHeight="1">
      <c r="A51" s="22"/>
      <c r="B51" s="22"/>
      <c r="C51" s="22"/>
      <c r="D51" s="22"/>
      <c r="E51" s="22"/>
      <c r="F51" s="22"/>
      <c r="G51" s="22"/>
      <c r="H51" s="22"/>
      <c r="I51" s="22"/>
    </row>
    <row r="52" ht="15.75" customHeight="1">
      <c r="A52" s="22"/>
      <c r="B52" s="22"/>
      <c r="C52" s="22"/>
      <c r="D52" s="22"/>
      <c r="E52" s="22"/>
      <c r="F52" s="22"/>
      <c r="G52" s="22"/>
      <c r="H52" s="22"/>
      <c r="I52" s="22"/>
    </row>
    <row r="53" ht="15.75" customHeight="1">
      <c r="A53" s="22"/>
      <c r="B53" s="22"/>
      <c r="C53" s="22"/>
      <c r="D53" s="22"/>
      <c r="E53" s="22"/>
      <c r="F53" s="22"/>
      <c r="G53" s="22"/>
      <c r="H53" s="22"/>
      <c r="I53" s="22"/>
    </row>
    <row r="54" ht="15.75" customHeight="1">
      <c r="A54" s="22"/>
      <c r="B54" s="22"/>
      <c r="C54" s="22"/>
      <c r="D54" s="22"/>
      <c r="E54" s="22"/>
      <c r="F54" s="22"/>
      <c r="G54" s="22"/>
      <c r="H54" s="22"/>
      <c r="I54" s="22"/>
    </row>
    <row r="55" ht="15.75" customHeight="1">
      <c r="A55" s="22"/>
      <c r="B55" s="22"/>
      <c r="C55" s="22"/>
      <c r="D55" s="22"/>
      <c r="E55" s="22"/>
      <c r="F55" s="22"/>
      <c r="G55" s="22"/>
      <c r="H55" s="22"/>
      <c r="I55" s="22"/>
    </row>
    <row r="56" ht="15.75" customHeight="1">
      <c r="A56" s="22"/>
      <c r="B56" s="22"/>
      <c r="C56" s="22"/>
      <c r="D56" s="22"/>
      <c r="E56" s="22"/>
      <c r="F56" s="22"/>
      <c r="G56" s="22"/>
      <c r="H56" s="22"/>
      <c r="I56" s="22"/>
    </row>
    <row r="57" ht="15.75" customHeight="1">
      <c r="A57" s="22"/>
      <c r="B57" s="22"/>
      <c r="C57" s="22"/>
      <c r="D57" s="22"/>
      <c r="E57" s="22"/>
      <c r="F57" s="22"/>
      <c r="G57" s="22"/>
      <c r="H57" s="22"/>
      <c r="I57" s="22"/>
    </row>
    <row r="58" ht="15.75" customHeight="1">
      <c r="A58" s="22"/>
      <c r="B58" s="22"/>
      <c r="C58" s="22"/>
      <c r="D58" s="22"/>
      <c r="E58" s="22"/>
      <c r="F58" s="22"/>
      <c r="G58" s="22"/>
      <c r="H58" s="22"/>
      <c r="I58" s="22"/>
    </row>
    <row r="59" ht="15.75" customHeight="1">
      <c r="A59" s="22"/>
      <c r="B59" s="22"/>
      <c r="C59" s="22"/>
      <c r="D59" s="22"/>
      <c r="E59" s="22"/>
      <c r="F59" s="22"/>
      <c r="G59" s="22"/>
      <c r="H59" s="22"/>
      <c r="I59" s="22"/>
    </row>
    <row r="60" ht="15.75" customHeight="1">
      <c r="A60" s="22"/>
      <c r="B60" s="22"/>
      <c r="C60" s="22"/>
      <c r="D60" s="22"/>
      <c r="E60" s="22"/>
      <c r="F60" s="22"/>
      <c r="G60" s="22"/>
      <c r="H60" s="22"/>
      <c r="I60" s="22"/>
    </row>
    <row r="61" ht="15.75" customHeight="1">
      <c r="A61" s="22"/>
      <c r="B61" s="22"/>
      <c r="C61" s="22"/>
      <c r="D61" s="22"/>
      <c r="E61" s="22"/>
      <c r="F61" s="22"/>
      <c r="G61" s="22"/>
      <c r="H61" s="22"/>
      <c r="I61" s="22"/>
    </row>
    <row r="62" ht="15.75" customHeight="1">
      <c r="A62" s="22"/>
      <c r="B62" s="22"/>
      <c r="C62" s="22"/>
      <c r="D62" s="22"/>
      <c r="E62" s="22"/>
      <c r="F62" s="22"/>
      <c r="G62" s="22"/>
      <c r="H62" s="22"/>
      <c r="I62" s="22"/>
    </row>
    <row r="63" ht="15.75" customHeight="1">
      <c r="A63" s="22"/>
      <c r="B63" s="22"/>
      <c r="C63" s="22"/>
      <c r="D63" s="22"/>
      <c r="E63" s="22"/>
      <c r="F63" s="22"/>
      <c r="G63" s="22"/>
      <c r="H63" s="22"/>
      <c r="I63" s="22"/>
    </row>
    <row r="64" ht="15.75" customHeight="1">
      <c r="A64" s="22"/>
      <c r="B64" s="22"/>
      <c r="C64" s="22"/>
      <c r="D64" s="22"/>
      <c r="E64" s="22"/>
      <c r="F64" s="22"/>
      <c r="G64" s="22"/>
      <c r="H64" s="22"/>
      <c r="I64" s="22"/>
    </row>
    <row r="65" ht="15.75" customHeight="1">
      <c r="A65" s="22"/>
      <c r="B65" s="22"/>
      <c r="C65" s="22"/>
      <c r="D65" s="22"/>
      <c r="E65" s="22"/>
      <c r="F65" s="22"/>
      <c r="G65" s="22"/>
      <c r="H65" s="22"/>
      <c r="I65" s="22"/>
    </row>
    <row r="66" ht="15.75" customHeight="1">
      <c r="A66" s="22"/>
      <c r="B66" s="22"/>
      <c r="C66" s="22"/>
      <c r="D66" s="22"/>
      <c r="E66" s="22"/>
      <c r="F66" s="22"/>
      <c r="G66" s="22"/>
      <c r="H66" s="22"/>
      <c r="I66" s="22"/>
    </row>
    <row r="67" ht="15.75" customHeight="1">
      <c r="A67" s="22"/>
      <c r="B67" s="22"/>
      <c r="C67" s="22"/>
      <c r="D67" s="22"/>
      <c r="E67" s="22"/>
      <c r="F67" s="22"/>
      <c r="G67" s="22"/>
      <c r="H67" s="22"/>
      <c r="I67" s="22"/>
    </row>
    <row r="68" ht="15.75" customHeight="1">
      <c r="A68" s="22"/>
      <c r="B68" s="22"/>
      <c r="C68" s="22"/>
      <c r="D68" s="22"/>
      <c r="E68" s="22"/>
      <c r="F68" s="22"/>
      <c r="G68" s="22"/>
      <c r="H68" s="22"/>
      <c r="I68" s="22"/>
    </row>
    <row r="69" ht="15.75" customHeight="1">
      <c r="A69" s="22"/>
      <c r="B69" s="22"/>
      <c r="C69" s="22"/>
      <c r="D69" s="22"/>
      <c r="E69" s="22"/>
      <c r="F69" s="22"/>
      <c r="G69" s="22"/>
      <c r="H69" s="22"/>
      <c r="I69" s="22"/>
    </row>
    <row r="70" ht="15.75" customHeight="1">
      <c r="A70" s="22"/>
      <c r="B70" s="22"/>
      <c r="C70" s="22"/>
      <c r="D70" s="22"/>
      <c r="E70" s="22"/>
      <c r="F70" s="22"/>
      <c r="G70" s="22"/>
      <c r="H70" s="22"/>
      <c r="I70" s="22"/>
    </row>
    <row r="71" ht="15.75" customHeight="1">
      <c r="A71" s="22"/>
      <c r="B71" s="22"/>
      <c r="C71" s="22"/>
      <c r="D71" s="22"/>
      <c r="E71" s="22"/>
      <c r="F71" s="22"/>
      <c r="G71" s="22"/>
      <c r="H71" s="22"/>
      <c r="I71" s="22"/>
    </row>
    <row r="72" ht="15.75" customHeight="1">
      <c r="A72" s="22"/>
      <c r="B72" s="22"/>
      <c r="C72" s="22"/>
      <c r="D72" s="22"/>
      <c r="E72" s="22"/>
      <c r="F72" s="22"/>
      <c r="G72" s="22"/>
      <c r="H72" s="22"/>
      <c r="I72" s="22"/>
    </row>
    <row r="73" ht="15.75" customHeight="1">
      <c r="A73" s="22"/>
      <c r="B73" s="22"/>
      <c r="C73" s="22"/>
      <c r="D73" s="22"/>
      <c r="E73" s="22"/>
      <c r="F73" s="22"/>
      <c r="G73" s="22"/>
      <c r="H73" s="22"/>
      <c r="I73" s="22"/>
    </row>
    <row r="74" ht="15.75" customHeight="1">
      <c r="A74" s="22"/>
      <c r="B74" s="22"/>
      <c r="C74" s="22"/>
      <c r="D74" s="22"/>
      <c r="E74" s="22"/>
      <c r="F74" s="22"/>
      <c r="G74" s="22"/>
      <c r="H74" s="22"/>
      <c r="I74" s="22"/>
    </row>
    <row r="75" ht="15.75" customHeight="1">
      <c r="A75" s="22"/>
      <c r="B75" s="22"/>
      <c r="C75" s="22"/>
      <c r="D75" s="22"/>
      <c r="E75" s="22"/>
      <c r="F75" s="22"/>
      <c r="G75" s="22"/>
      <c r="H75" s="22"/>
      <c r="I75" s="22"/>
    </row>
    <row r="76" ht="15.75" customHeight="1">
      <c r="A76" s="22"/>
      <c r="B76" s="22"/>
      <c r="C76" s="22"/>
      <c r="D76" s="22"/>
      <c r="E76" s="22"/>
      <c r="F76" s="22"/>
      <c r="G76" s="22"/>
      <c r="H76" s="22"/>
      <c r="I76" s="22"/>
    </row>
    <row r="77" ht="15.75" customHeight="1">
      <c r="A77" s="22"/>
      <c r="B77" s="22"/>
      <c r="C77" s="22"/>
      <c r="D77" s="22"/>
      <c r="E77" s="22"/>
      <c r="F77" s="22"/>
      <c r="G77" s="22"/>
      <c r="H77" s="22"/>
      <c r="I77" s="22"/>
    </row>
    <row r="78" ht="15.75" customHeight="1">
      <c r="A78" s="32"/>
      <c r="B78" s="32"/>
      <c r="C78" s="22"/>
      <c r="D78" s="22"/>
      <c r="E78" s="22"/>
      <c r="F78" s="22"/>
      <c r="G78" s="22"/>
      <c r="H78" s="22"/>
      <c r="I78" s="22"/>
    </row>
    <row r="79" ht="15.75" customHeight="1">
      <c r="A79" s="32"/>
      <c r="B79" s="32"/>
      <c r="C79" s="22"/>
      <c r="D79" s="22"/>
      <c r="E79" s="22"/>
      <c r="F79" s="22"/>
      <c r="G79" s="22"/>
      <c r="H79" s="22"/>
      <c r="I79" s="22"/>
    </row>
    <row r="80" ht="15.75" customHeight="1">
      <c r="A80" s="32"/>
      <c r="B80" s="32"/>
      <c r="C80" s="22"/>
      <c r="D80" s="22"/>
      <c r="E80" s="22"/>
      <c r="F80" s="22"/>
      <c r="G80" s="22"/>
      <c r="H80" s="22"/>
      <c r="I80" s="22"/>
    </row>
    <row r="81" ht="15.75" customHeight="1">
      <c r="A81" s="32"/>
      <c r="B81" s="32"/>
      <c r="C81" s="22"/>
      <c r="D81" s="22"/>
      <c r="E81" s="22"/>
      <c r="F81" s="22"/>
      <c r="G81" s="22"/>
      <c r="H81" s="22"/>
      <c r="I81" s="22"/>
    </row>
    <row r="82" ht="15.75" customHeight="1">
      <c r="A82" s="32"/>
      <c r="B82" s="32"/>
      <c r="C82" s="22"/>
      <c r="D82" s="22"/>
      <c r="E82" s="22"/>
      <c r="F82" s="22"/>
      <c r="G82" s="22"/>
      <c r="H82" s="22"/>
      <c r="I82" s="22"/>
    </row>
    <row r="83" ht="15.75" customHeight="1">
      <c r="A83" s="32"/>
      <c r="B83" s="32"/>
      <c r="C83" s="22"/>
      <c r="D83" s="22"/>
      <c r="E83" s="22"/>
      <c r="F83" s="22"/>
      <c r="G83" s="22"/>
      <c r="H83" s="22"/>
      <c r="I83" s="22"/>
    </row>
    <row r="84" ht="15.75" customHeight="1">
      <c r="A84" s="32"/>
      <c r="B84" s="32"/>
      <c r="C84" s="22"/>
      <c r="D84" s="22"/>
      <c r="E84" s="22"/>
      <c r="F84" s="22"/>
      <c r="G84" s="22"/>
      <c r="H84" s="22"/>
      <c r="I84" s="22"/>
    </row>
    <row r="85" ht="15.75" customHeight="1">
      <c r="A85" s="32"/>
      <c r="B85" s="32"/>
      <c r="C85" s="22"/>
      <c r="D85" s="22"/>
      <c r="E85" s="22"/>
      <c r="F85" s="22"/>
      <c r="G85" s="22"/>
      <c r="H85" s="22"/>
      <c r="I85" s="22"/>
    </row>
    <row r="86" ht="15.75" customHeight="1">
      <c r="A86" s="32"/>
      <c r="B86" s="32"/>
      <c r="C86" s="22"/>
      <c r="D86" s="22"/>
      <c r="E86" s="22"/>
      <c r="F86" s="22"/>
      <c r="G86" s="22"/>
      <c r="H86" s="22"/>
      <c r="I86" s="22"/>
    </row>
    <row r="87" ht="15.75" customHeight="1">
      <c r="A87" s="32"/>
      <c r="B87" s="32"/>
      <c r="C87" s="22"/>
      <c r="D87" s="22"/>
      <c r="E87" s="22"/>
      <c r="F87" s="22"/>
      <c r="G87" s="22"/>
      <c r="H87" s="22"/>
      <c r="I87" s="22"/>
    </row>
    <row r="88" ht="15.75" customHeight="1">
      <c r="A88" s="32"/>
      <c r="B88" s="32"/>
      <c r="C88" s="22"/>
      <c r="D88" s="22"/>
      <c r="E88" s="22"/>
      <c r="F88" s="22"/>
      <c r="G88" s="22"/>
      <c r="H88" s="22"/>
      <c r="I88" s="22"/>
    </row>
    <row r="89" ht="15.75" customHeight="1">
      <c r="A89" s="32"/>
      <c r="B89" s="32"/>
      <c r="C89" s="22"/>
      <c r="D89" s="22"/>
      <c r="E89" s="22"/>
      <c r="F89" s="22"/>
      <c r="G89" s="22"/>
      <c r="H89" s="22"/>
      <c r="I89" s="22"/>
    </row>
    <row r="90" ht="15.75" customHeight="1">
      <c r="A90" s="32"/>
      <c r="B90" s="32"/>
      <c r="C90" s="22"/>
      <c r="D90" s="22"/>
      <c r="E90" s="22"/>
      <c r="F90" s="22"/>
      <c r="G90" s="22"/>
      <c r="H90" s="22"/>
      <c r="I90" s="22"/>
    </row>
    <row r="91" ht="15.75" customHeight="1">
      <c r="A91" s="32"/>
      <c r="B91" s="32"/>
      <c r="C91" s="32"/>
      <c r="D91" s="33"/>
      <c r="E91" s="33"/>
    </row>
    <row r="92" ht="15.75" customHeight="1">
      <c r="A92" s="32"/>
      <c r="B92" s="32"/>
      <c r="C92" s="32"/>
      <c r="D92" s="33"/>
      <c r="E92" s="33"/>
    </row>
    <row r="93" ht="15.75" customHeight="1">
      <c r="A93" s="32"/>
      <c r="B93" s="32"/>
      <c r="C93" s="32"/>
      <c r="D93" s="33"/>
      <c r="E93" s="33"/>
    </row>
    <row r="94" ht="15.75" customHeight="1">
      <c r="A94" s="32"/>
      <c r="B94" s="32"/>
      <c r="C94" s="32"/>
      <c r="D94" s="33"/>
      <c r="E94" s="33"/>
    </row>
    <row r="95" ht="15.75" customHeight="1">
      <c r="A95" s="32"/>
      <c r="B95" s="32"/>
      <c r="C95" s="32"/>
      <c r="D95" s="33"/>
      <c r="E95" s="33"/>
    </row>
    <row r="96" ht="15.75" customHeight="1">
      <c r="A96" s="32"/>
      <c r="B96" s="32"/>
      <c r="C96" s="32"/>
      <c r="D96" s="33"/>
      <c r="E96" s="33"/>
    </row>
    <row r="97" ht="15.75" customHeight="1">
      <c r="A97" s="32"/>
      <c r="B97" s="32"/>
      <c r="C97" s="32"/>
      <c r="D97" s="33"/>
      <c r="E97" s="33"/>
    </row>
    <row r="98" ht="15.75" customHeight="1">
      <c r="A98" s="32"/>
      <c r="B98" s="32"/>
      <c r="C98" s="32"/>
      <c r="D98" s="33"/>
      <c r="E98" s="33"/>
    </row>
    <row r="99" ht="15.75" customHeight="1">
      <c r="A99" s="32"/>
      <c r="B99" s="32"/>
      <c r="C99" s="32"/>
      <c r="D99" s="33"/>
      <c r="E99" s="33"/>
    </row>
    <row r="100" ht="15.75" customHeight="1">
      <c r="A100" s="32"/>
      <c r="B100" s="32"/>
      <c r="C100" s="32"/>
      <c r="D100" s="33"/>
      <c r="E100" s="33"/>
    </row>
    <row r="101" ht="15.75" customHeight="1">
      <c r="A101" s="32"/>
      <c r="B101" s="32"/>
      <c r="C101" s="32"/>
      <c r="D101" s="33"/>
      <c r="E101" s="33"/>
    </row>
    <row r="102" ht="15.75" customHeight="1">
      <c r="A102" s="32"/>
      <c r="B102" s="32"/>
      <c r="C102" s="32"/>
      <c r="D102" s="33"/>
      <c r="E102" s="33"/>
    </row>
    <row r="103" ht="15.75" customHeight="1">
      <c r="A103" s="32"/>
      <c r="B103" s="32"/>
      <c r="C103" s="32"/>
      <c r="D103" s="33"/>
      <c r="E103" s="33"/>
    </row>
    <row r="104" ht="15.75" customHeight="1">
      <c r="A104" s="32"/>
      <c r="B104" s="32"/>
      <c r="C104" s="32"/>
      <c r="D104" s="33"/>
      <c r="E104" s="33"/>
    </row>
    <row r="105" ht="15.75" customHeight="1">
      <c r="A105" s="32"/>
      <c r="B105" s="32"/>
      <c r="C105" s="32"/>
      <c r="D105" s="33"/>
      <c r="E105" s="33"/>
    </row>
    <row r="106" ht="15.75" customHeight="1">
      <c r="A106" s="32"/>
      <c r="B106" s="32"/>
      <c r="C106" s="32"/>
      <c r="D106" s="33"/>
      <c r="E106" s="33"/>
    </row>
    <row r="107" ht="15.75" customHeight="1">
      <c r="A107" s="32"/>
      <c r="B107" s="32"/>
      <c r="C107" s="32"/>
      <c r="D107" s="33"/>
      <c r="E107" s="33"/>
    </row>
    <row r="108" ht="15.75" customHeight="1">
      <c r="A108" s="32"/>
      <c r="B108" s="32"/>
      <c r="C108" s="32"/>
      <c r="D108" s="33"/>
      <c r="E108" s="33"/>
    </row>
    <row r="109" ht="15.75" customHeight="1">
      <c r="A109" s="32"/>
      <c r="B109" s="32"/>
      <c r="C109" s="32"/>
      <c r="D109" s="33"/>
      <c r="E109" s="33"/>
    </row>
    <row r="110" ht="15.75" customHeight="1">
      <c r="A110" s="32"/>
      <c r="B110" s="32"/>
      <c r="C110" s="32"/>
      <c r="D110" s="33"/>
      <c r="E110" s="33"/>
    </row>
    <row r="111" ht="15.75" customHeight="1">
      <c r="A111" s="32"/>
      <c r="B111" s="32"/>
      <c r="C111" s="32"/>
      <c r="D111" s="33"/>
      <c r="E111" s="33"/>
    </row>
    <row r="112" ht="15.75" customHeight="1">
      <c r="A112" s="32"/>
      <c r="B112" s="32"/>
      <c r="C112" s="32"/>
      <c r="D112" s="33"/>
      <c r="E112" s="33"/>
    </row>
    <row r="113" ht="15.75" customHeight="1">
      <c r="A113" s="32"/>
      <c r="B113" s="32"/>
      <c r="C113" s="32"/>
      <c r="D113" s="33"/>
      <c r="E113" s="33"/>
    </row>
    <row r="114" ht="15.75" customHeight="1">
      <c r="A114" s="32"/>
      <c r="B114" s="32"/>
      <c r="C114" s="32"/>
      <c r="D114" s="33"/>
      <c r="E114" s="33"/>
    </row>
    <row r="115" ht="15.75" customHeight="1">
      <c r="A115" s="32"/>
      <c r="B115" s="32"/>
      <c r="C115" s="32"/>
      <c r="D115" s="33"/>
      <c r="E115" s="33"/>
    </row>
    <row r="116" ht="15.75" customHeight="1">
      <c r="A116" s="32"/>
      <c r="B116" s="32"/>
      <c r="C116" s="32"/>
      <c r="D116" s="33"/>
      <c r="E116" s="33"/>
    </row>
    <row r="117" ht="15.75" customHeight="1">
      <c r="A117" s="32"/>
      <c r="B117" s="32"/>
      <c r="C117" s="32"/>
      <c r="D117" s="33"/>
      <c r="E117" s="33"/>
    </row>
    <row r="118" ht="15.75" customHeight="1">
      <c r="A118" s="32"/>
      <c r="B118" s="32"/>
      <c r="C118" s="32"/>
      <c r="D118" s="33"/>
      <c r="E118" s="33"/>
    </row>
    <row r="119" ht="15.75" customHeight="1">
      <c r="A119" s="32"/>
      <c r="B119" s="32"/>
      <c r="C119" s="32"/>
      <c r="D119" s="33"/>
      <c r="E119" s="33"/>
    </row>
    <row r="120" ht="15.75" customHeight="1">
      <c r="A120" s="32"/>
      <c r="B120" s="32"/>
      <c r="C120" s="32"/>
      <c r="D120" s="33"/>
      <c r="E120" s="33"/>
    </row>
    <row r="121" ht="15.75" customHeight="1">
      <c r="A121" s="32"/>
      <c r="B121" s="32"/>
      <c r="C121" s="32"/>
      <c r="D121" s="33"/>
      <c r="E121" s="33"/>
    </row>
    <row r="122" ht="15.75" customHeight="1">
      <c r="A122" s="32"/>
      <c r="B122" s="32"/>
      <c r="C122" s="32"/>
      <c r="D122" s="33"/>
      <c r="E122" s="33"/>
    </row>
    <row r="123" ht="15.75" customHeight="1">
      <c r="A123" s="32"/>
      <c r="B123" s="32"/>
      <c r="C123" s="32"/>
      <c r="D123" s="33"/>
      <c r="E123" s="33"/>
    </row>
    <row r="124" ht="15.75" customHeight="1">
      <c r="A124" s="32"/>
      <c r="B124" s="32"/>
      <c r="C124" s="32"/>
      <c r="D124" s="33"/>
      <c r="E124" s="33"/>
    </row>
    <row r="125" ht="15.75" customHeight="1">
      <c r="A125" s="32"/>
      <c r="B125" s="32"/>
      <c r="C125" s="32"/>
      <c r="D125" s="33"/>
      <c r="E125" s="33"/>
    </row>
    <row r="126" ht="15.75" customHeight="1">
      <c r="A126" s="32"/>
      <c r="B126" s="32"/>
      <c r="C126" s="32"/>
      <c r="D126" s="33"/>
      <c r="E126" s="33"/>
    </row>
    <row r="127" ht="15.75" customHeight="1">
      <c r="A127" s="32"/>
      <c r="B127" s="32"/>
      <c r="C127" s="32"/>
      <c r="D127" s="33"/>
      <c r="E127" s="33"/>
    </row>
    <row r="128" ht="15.75" customHeight="1">
      <c r="A128" s="32"/>
      <c r="B128" s="32"/>
      <c r="C128" s="32"/>
      <c r="D128" s="33"/>
      <c r="E128" s="33"/>
    </row>
    <row r="129" ht="15.75" customHeight="1">
      <c r="A129" s="32"/>
      <c r="B129" s="32"/>
      <c r="C129" s="32"/>
      <c r="D129" s="33"/>
      <c r="E129" s="33"/>
    </row>
    <row r="130" ht="15.75" customHeight="1">
      <c r="A130" s="32"/>
      <c r="B130" s="32"/>
      <c r="C130" s="32"/>
      <c r="D130" s="33"/>
      <c r="E130" s="33"/>
    </row>
    <row r="131" ht="15.75" customHeight="1">
      <c r="A131" s="32"/>
      <c r="B131" s="32"/>
      <c r="C131" s="32"/>
      <c r="D131" s="33"/>
      <c r="E131" s="33"/>
    </row>
    <row r="132" ht="15.75" customHeight="1">
      <c r="A132" s="32"/>
      <c r="B132" s="32"/>
      <c r="C132" s="32"/>
      <c r="D132" s="33"/>
      <c r="E132" s="33"/>
    </row>
    <row r="133" ht="15.75" customHeight="1">
      <c r="A133" s="32"/>
      <c r="B133" s="32"/>
      <c r="C133" s="32"/>
      <c r="D133" s="33"/>
      <c r="E133" s="33"/>
    </row>
    <row r="134" ht="15.75" customHeight="1">
      <c r="A134" s="32"/>
      <c r="B134" s="32"/>
      <c r="C134" s="32"/>
      <c r="D134" s="33"/>
      <c r="E134" s="33"/>
    </row>
    <row r="135" ht="15.75" customHeight="1">
      <c r="A135" s="32"/>
      <c r="B135" s="32"/>
      <c r="C135" s="32"/>
      <c r="D135" s="33"/>
      <c r="E135" s="33"/>
    </row>
    <row r="136" ht="15.75" customHeight="1">
      <c r="A136" s="32"/>
      <c r="B136" s="32"/>
      <c r="C136" s="32"/>
      <c r="D136" s="33"/>
      <c r="E136" s="33"/>
    </row>
    <row r="137" ht="15.75" customHeight="1">
      <c r="A137" s="32"/>
      <c r="B137" s="32"/>
      <c r="C137" s="32"/>
      <c r="D137" s="33"/>
      <c r="E137" s="33"/>
    </row>
    <row r="138" ht="15.75" customHeight="1">
      <c r="A138" s="32"/>
      <c r="B138" s="32"/>
      <c r="C138" s="32"/>
      <c r="D138" s="33"/>
      <c r="E138" s="33"/>
    </row>
    <row r="139" ht="15.75" customHeight="1">
      <c r="A139" s="32"/>
      <c r="B139" s="32"/>
      <c r="C139" s="32"/>
      <c r="D139" s="33"/>
      <c r="E139" s="33"/>
    </row>
    <row r="140" ht="15.75" customHeight="1">
      <c r="A140" s="32"/>
      <c r="B140" s="32"/>
      <c r="C140" s="32"/>
      <c r="D140" s="33"/>
      <c r="E140" s="33"/>
    </row>
    <row r="141" ht="15.75" customHeight="1">
      <c r="A141" s="32"/>
      <c r="B141" s="32"/>
      <c r="C141" s="32"/>
      <c r="D141" s="33"/>
      <c r="E141" s="33"/>
    </row>
    <row r="142" ht="15.75" customHeight="1">
      <c r="A142" s="32"/>
      <c r="B142" s="32"/>
      <c r="C142" s="32"/>
      <c r="D142" s="33"/>
      <c r="E142" s="33"/>
    </row>
    <row r="143" ht="15.75" customHeight="1">
      <c r="A143" s="32"/>
      <c r="B143" s="32"/>
      <c r="C143" s="32"/>
      <c r="D143" s="33"/>
      <c r="E143" s="33"/>
    </row>
    <row r="144" ht="15.75" customHeight="1">
      <c r="A144" s="32"/>
      <c r="B144" s="32"/>
      <c r="C144" s="32"/>
      <c r="D144" s="33"/>
      <c r="E144" s="33"/>
    </row>
    <row r="145" ht="15.75" customHeight="1">
      <c r="A145" s="32"/>
      <c r="B145" s="32"/>
      <c r="C145" s="32"/>
      <c r="D145" s="33"/>
      <c r="E145" s="33"/>
    </row>
    <row r="146" ht="15.75" customHeight="1">
      <c r="A146" s="32"/>
      <c r="B146" s="32"/>
      <c r="C146" s="32"/>
      <c r="D146" s="33"/>
      <c r="E146" s="33"/>
    </row>
    <row r="147" ht="15.75" customHeight="1">
      <c r="A147" s="32"/>
      <c r="B147" s="32"/>
      <c r="C147" s="32"/>
      <c r="D147" s="33"/>
      <c r="E147" s="33"/>
    </row>
    <row r="148" ht="15.75" customHeight="1">
      <c r="A148" s="32"/>
      <c r="B148" s="32"/>
      <c r="C148" s="32"/>
      <c r="D148" s="33"/>
      <c r="E148" s="33"/>
    </row>
    <row r="149" ht="15.75" customHeight="1">
      <c r="A149" s="32"/>
      <c r="B149" s="32"/>
      <c r="C149" s="32"/>
      <c r="D149" s="33"/>
      <c r="E149" s="33"/>
    </row>
    <row r="150" ht="15.75" customHeight="1">
      <c r="A150" s="32"/>
      <c r="B150" s="32"/>
      <c r="C150" s="32"/>
      <c r="D150" s="33"/>
      <c r="E150" s="33"/>
    </row>
    <row r="151" ht="15.75" customHeight="1">
      <c r="A151" s="32"/>
      <c r="B151" s="32"/>
      <c r="C151" s="32"/>
      <c r="D151" s="33"/>
      <c r="E151" s="33"/>
    </row>
    <row r="152" ht="15.75" customHeight="1">
      <c r="A152" s="32"/>
      <c r="B152" s="32"/>
      <c r="C152" s="32"/>
      <c r="D152" s="33"/>
      <c r="E152" s="33"/>
    </row>
    <row r="153" ht="15.75" customHeight="1">
      <c r="A153" s="32"/>
      <c r="B153" s="32"/>
      <c r="C153" s="32"/>
      <c r="D153" s="33"/>
      <c r="E153" s="33"/>
    </row>
    <row r="154" ht="15.75" customHeight="1">
      <c r="A154" s="32"/>
      <c r="B154" s="32"/>
      <c r="C154" s="32"/>
      <c r="D154" s="33"/>
      <c r="E154" s="33"/>
    </row>
    <row r="155" ht="15.75" customHeight="1">
      <c r="A155" s="32"/>
      <c r="B155" s="32"/>
      <c r="C155" s="32"/>
      <c r="D155" s="33"/>
      <c r="E155" s="33"/>
    </row>
    <row r="156" ht="15.75" customHeight="1">
      <c r="A156" s="32"/>
      <c r="B156" s="32"/>
      <c r="C156" s="32"/>
      <c r="D156" s="33"/>
      <c r="E156" s="33"/>
    </row>
    <row r="157" ht="15.75" customHeight="1">
      <c r="A157" s="32"/>
      <c r="B157" s="32"/>
      <c r="C157" s="32"/>
      <c r="D157" s="33"/>
      <c r="E157" s="33"/>
    </row>
    <row r="158" ht="15.75" customHeight="1">
      <c r="A158" s="32"/>
      <c r="B158" s="32"/>
      <c r="C158" s="32"/>
      <c r="D158" s="33"/>
      <c r="E158" s="33"/>
    </row>
    <row r="159" ht="15.75" customHeight="1">
      <c r="A159" s="32"/>
      <c r="B159" s="32"/>
      <c r="C159" s="32"/>
      <c r="D159" s="33"/>
      <c r="E159" s="33"/>
    </row>
    <row r="160" ht="15.75" customHeight="1">
      <c r="A160" s="32"/>
      <c r="B160" s="32"/>
      <c r="C160" s="32"/>
      <c r="D160" s="33"/>
      <c r="E160" s="33"/>
    </row>
    <row r="161" ht="15.75" customHeight="1">
      <c r="A161" s="32"/>
      <c r="B161" s="32"/>
      <c r="C161" s="32"/>
      <c r="D161" s="33"/>
      <c r="E161" s="33"/>
    </row>
    <row r="162" ht="15.75" customHeight="1">
      <c r="A162" s="32"/>
      <c r="B162" s="32"/>
      <c r="C162" s="32"/>
      <c r="D162" s="33"/>
      <c r="E162" s="33"/>
    </row>
    <row r="163" ht="15.75" customHeight="1">
      <c r="A163" s="32"/>
      <c r="B163" s="32"/>
      <c r="C163" s="32"/>
      <c r="D163" s="33"/>
      <c r="E163" s="33"/>
    </row>
    <row r="164" ht="15.75" customHeight="1">
      <c r="A164" s="32"/>
      <c r="B164" s="32"/>
      <c r="C164" s="32"/>
      <c r="D164" s="33"/>
      <c r="E164" s="33"/>
    </row>
    <row r="165" ht="15.75" customHeight="1">
      <c r="A165" s="32"/>
      <c r="B165" s="32"/>
      <c r="C165" s="32"/>
      <c r="D165" s="33"/>
      <c r="E165" s="33"/>
    </row>
    <row r="166" ht="15.75" customHeight="1">
      <c r="A166" s="32"/>
      <c r="B166" s="32"/>
      <c r="C166" s="32"/>
      <c r="D166" s="33"/>
      <c r="E166" s="33"/>
    </row>
    <row r="167" ht="15.75" customHeight="1">
      <c r="A167" s="32"/>
      <c r="B167" s="32"/>
      <c r="C167" s="32"/>
      <c r="D167" s="33"/>
      <c r="E167" s="33"/>
    </row>
    <row r="168" ht="15.75" customHeight="1">
      <c r="A168" s="32"/>
      <c r="B168" s="32"/>
      <c r="C168" s="32"/>
      <c r="D168" s="33"/>
      <c r="E168" s="33"/>
    </row>
    <row r="169" ht="15.75" customHeight="1">
      <c r="A169" s="32"/>
      <c r="B169" s="32"/>
      <c r="C169" s="32"/>
      <c r="D169" s="33"/>
      <c r="E169" s="33"/>
    </row>
    <row r="170" ht="15.75" customHeight="1">
      <c r="A170" s="32"/>
      <c r="B170" s="32"/>
      <c r="C170" s="32"/>
      <c r="D170" s="33"/>
      <c r="E170" s="33"/>
    </row>
    <row r="171" ht="15.75" customHeight="1">
      <c r="A171" s="32"/>
      <c r="B171" s="32"/>
      <c r="C171" s="32"/>
      <c r="D171" s="33"/>
      <c r="E171" s="33"/>
    </row>
    <row r="172" ht="15.75" customHeight="1">
      <c r="A172" s="32"/>
      <c r="B172" s="32"/>
      <c r="C172" s="32"/>
      <c r="D172" s="33"/>
      <c r="E172" s="33"/>
    </row>
    <row r="173" ht="15.75" customHeight="1">
      <c r="A173" s="32"/>
      <c r="B173" s="32"/>
      <c r="C173" s="32"/>
      <c r="D173" s="33"/>
      <c r="E173" s="33"/>
    </row>
    <row r="174" ht="15.75" customHeight="1">
      <c r="A174" s="32"/>
      <c r="B174" s="32"/>
      <c r="C174" s="32"/>
      <c r="D174" s="33"/>
      <c r="E174" s="33"/>
    </row>
    <row r="175" ht="15.75" customHeight="1">
      <c r="A175" s="32"/>
      <c r="B175" s="32"/>
      <c r="C175" s="32"/>
      <c r="D175" s="33"/>
      <c r="E175" s="33"/>
    </row>
    <row r="176" ht="15.75" customHeight="1">
      <c r="A176" s="32"/>
      <c r="B176" s="32"/>
      <c r="C176" s="32"/>
      <c r="D176" s="33"/>
      <c r="E176" s="33"/>
    </row>
    <row r="177" ht="15.75" customHeight="1">
      <c r="A177" s="32"/>
      <c r="B177" s="32"/>
      <c r="C177" s="32"/>
      <c r="D177" s="33"/>
      <c r="E177" s="33"/>
    </row>
    <row r="178" ht="15.75" customHeight="1">
      <c r="A178" s="32"/>
      <c r="B178" s="32"/>
      <c r="C178" s="32"/>
      <c r="D178" s="33"/>
      <c r="E178" s="33"/>
    </row>
    <row r="179" ht="15.75" customHeight="1">
      <c r="A179" s="32"/>
      <c r="B179" s="32"/>
      <c r="C179" s="32"/>
      <c r="D179" s="33"/>
      <c r="E179" s="33"/>
    </row>
    <row r="180" ht="15.75" customHeight="1">
      <c r="A180" s="32"/>
      <c r="B180" s="32"/>
      <c r="C180" s="32"/>
      <c r="D180" s="33"/>
      <c r="E180" s="33"/>
    </row>
    <row r="181" ht="15.75" customHeight="1">
      <c r="A181" s="32"/>
      <c r="B181" s="32"/>
      <c r="C181" s="32"/>
      <c r="D181" s="33"/>
      <c r="E181" s="33"/>
    </row>
    <row r="182" ht="15.75" customHeight="1">
      <c r="A182" s="32"/>
      <c r="B182" s="32"/>
      <c r="C182" s="32"/>
      <c r="D182" s="33"/>
      <c r="E182" s="33"/>
    </row>
    <row r="183" ht="15.75" customHeight="1">
      <c r="A183" s="32"/>
      <c r="B183" s="32"/>
      <c r="C183" s="32"/>
      <c r="D183" s="33"/>
      <c r="E183" s="33"/>
    </row>
    <row r="184" ht="15.75" customHeight="1">
      <c r="A184" s="32"/>
      <c r="B184" s="32"/>
      <c r="C184" s="32"/>
      <c r="D184" s="33"/>
      <c r="E184" s="33"/>
    </row>
    <row r="185" ht="15.75" customHeight="1">
      <c r="A185" s="32"/>
      <c r="B185" s="32"/>
      <c r="C185" s="32"/>
      <c r="D185" s="33"/>
      <c r="E185" s="33"/>
    </row>
    <row r="186" ht="15.75" customHeight="1">
      <c r="A186" s="32"/>
      <c r="B186" s="32"/>
      <c r="C186" s="32"/>
      <c r="D186" s="33"/>
      <c r="E186" s="33"/>
    </row>
    <row r="187" ht="15.75" customHeight="1">
      <c r="A187" s="32"/>
      <c r="B187" s="32"/>
      <c r="C187" s="32"/>
      <c r="D187" s="33"/>
      <c r="E187" s="33"/>
    </row>
    <row r="188" ht="15.75" customHeight="1">
      <c r="A188" s="32"/>
      <c r="B188" s="32"/>
      <c r="C188" s="32"/>
      <c r="D188" s="33"/>
      <c r="E188" s="33"/>
    </row>
    <row r="189" ht="15.75" customHeight="1">
      <c r="A189" s="32"/>
      <c r="B189" s="32"/>
      <c r="C189" s="32"/>
      <c r="D189" s="33"/>
      <c r="E189" s="33"/>
    </row>
    <row r="190" ht="15.75" customHeight="1">
      <c r="A190" s="32"/>
      <c r="B190" s="32"/>
      <c r="C190" s="32"/>
      <c r="D190" s="33"/>
      <c r="E190" s="33"/>
    </row>
    <row r="191" ht="15.75" customHeight="1">
      <c r="A191" s="32"/>
      <c r="B191" s="32"/>
      <c r="C191" s="32"/>
      <c r="D191" s="33"/>
      <c r="E191" s="33"/>
    </row>
    <row r="192" ht="15.75" customHeight="1">
      <c r="A192" s="32"/>
      <c r="B192" s="32"/>
      <c r="C192" s="32"/>
      <c r="D192" s="33"/>
      <c r="E192" s="33"/>
    </row>
    <row r="193" ht="15.75" customHeight="1">
      <c r="A193" s="32"/>
      <c r="B193" s="32"/>
      <c r="C193" s="32"/>
      <c r="D193" s="33"/>
      <c r="E193" s="33"/>
    </row>
    <row r="194" ht="15.75" customHeight="1">
      <c r="A194" s="32"/>
      <c r="B194" s="32"/>
      <c r="C194" s="32"/>
      <c r="D194" s="33"/>
      <c r="E194" s="33"/>
    </row>
    <row r="195" ht="15.75" customHeight="1">
      <c r="A195" s="32"/>
      <c r="B195" s="32"/>
      <c r="C195" s="32"/>
      <c r="D195" s="33"/>
      <c r="E195" s="33"/>
    </row>
    <row r="196" ht="15.75" customHeight="1">
      <c r="A196" s="32"/>
      <c r="B196" s="32"/>
      <c r="C196" s="32"/>
      <c r="D196" s="33"/>
      <c r="E196" s="33"/>
    </row>
    <row r="197" ht="15.75" customHeight="1">
      <c r="A197" s="32"/>
      <c r="B197" s="32"/>
      <c r="C197" s="32"/>
      <c r="D197" s="33"/>
      <c r="E197" s="33"/>
    </row>
    <row r="198" ht="15.75" customHeight="1">
      <c r="A198" s="32"/>
      <c r="B198" s="32"/>
      <c r="C198" s="32"/>
      <c r="D198" s="33"/>
      <c r="E198" s="33"/>
    </row>
    <row r="199" ht="15.75" customHeight="1">
      <c r="A199" s="32"/>
      <c r="B199" s="32"/>
      <c r="C199" s="32"/>
      <c r="D199" s="33"/>
      <c r="E199" s="33"/>
    </row>
    <row r="200" ht="15.75" customHeight="1">
      <c r="A200" s="32"/>
      <c r="B200" s="32"/>
      <c r="C200" s="32"/>
      <c r="D200" s="33"/>
      <c r="E200" s="33"/>
    </row>
    <row r="201" ht="15.75" customHeight="1">
      <c r="A201" s="32"/>
      <c r="B201" s="32"/>
      <c r="C201" s="32"/>
      <c r="D201" s="33"/>
      <c r="E201" s="33"/>
    </row>
    <row r="202" ht="15.75" customHeight="1">
      <c r="A202" s="32"/>
      <c r="B202" s="32"/>
      <c r="C202" s="32"/>
      <c r="D202" s="33"/>
      <c r="E202" s="33"/>
    </row>
    <row r="203" ht="15.75" customHeight="1">
      <c r="A203" s="32"/>
      <c r="B203" s="32"/>
      <c r="C203" s="32"/>
      <c r="D203" s="33"/>
      <c r="E203" s="33"/>
    </row>
    <row r="204" ht="15.75" customHeight="1">
      <c r="A204" s="32"/>
      <c r="B204" s="32"/>
      <c r="C204" s="32"/>
      <c r="D204" s="33"/>
      <c r="E204" s="33"/>
    </row>
    <row r="205" ht="15.75" customHeight="1">
      <c r="A205" s="32"/>
      <c r="B205" s="32"/>
      <c r="C205" s="32"/>
      <c r="D205" s="33"/>
      <c r="E205" s="33"/>
    </row>
    <row r="206" ht="15.75" customHeight="1">
      <c r="A206" s="32"/>
      <c r="B206" s="32"/>
      <c r="C206" s="32"/>
      <c r="D206" s="33"/>
      <c r="E206" s="33"/>
    </row>
    <row r="207" ht="15.75" customHeight="1">
      <c r="A207" s="32"/>
      <c r="B207" s="32"/>
      <c r="C207" s="32"/>
      <c r="D207" s="33"/>
      <c r="E207" s="33"/>
    </row>
    <row r="208" ht="15.75" customHeight="1">
      <c r="A208" s="32"/>
      <c r="B208" s="32"/>
      <c r="C208" s="32"/>
      <c r="D208" s="33"/>
      <c r="E208" s="33"/>
    </row>
    <row r="209" ht="15.75" customHeight="1">
      <c r="A209" s="32"/>
      <c r="B209" s="32"/>
      <c r="C209" s="32"/>
      <c r="D209" s="33"/>
      <c r="E209" s="33"/>
    </row>
    <row r="210" ht="15.75" customHeight="1">
      <c r="A210" s="32"/>
      <c r="B210" s="32"/>
      <c r="C210" s="32"/>
      <c r="D210" s="33"/>
      <c r="E210" s="33"/>
    </row>
    <row r="211" ht="15.75" customHeight="1">
      <c r="A211" s="32"/>
      <c r="B211" s="32"/>
      <c r="C211" s="32"/>
      <c r="D211" s="33"/>
      <c r="E211" s="33"/>
    </row>
    <row r="212" ht="15.75" customHeight="1">
      <c r="A212" s="32"/>
      <c r="B212" s="32"/>
      <c r="C212" s="32"/>
      <c r="D212" s="33"/>
      <c r="E212" s="33"/>
    </row>
    <row r="213" ht="15.75" customHeight="1">
      <c r="A213" s="32"/>
      <c r="B213" s="32"/>
      <c r="C213" s="32"/>
      <c r="D213" s="33"/>
      <c r="E213" s="33"/>
    </row>
    <row r="214" ht="15.75" customHeight="1">
      <c r="A214" s="32"/>
      <c r="B214" s="32"/>
      <c r="C214" s="32"/>
      <c r="D214" s="33"/>
      <c r="E214" s="33"/>
    </row>
    <row r="215" ht="15.75" customHeight="1">
      <c r="A215" s="32"/>
      <c r="B215" s="32"/>
      <c r="C215" s="32"/>
      <c r="D215" s="33"/>
      <c r="E215" s="33"/>
    </row>
    <row r="216" ht="15.75" customHeight="1">
      <c r="A216" s="32"/>
      <c r="B216" s="32"/>
      <c r="C216" s="32"/>
      <c r="D216" s="33"/>
      <c r="E216" s="33"/>
    </row>
    <row r="217" ht="15.75" customHeight="1">
      <c r="A217" s="32"/>
      <c r="B217" s="32"/>
      <c r="C217" s="32"/>
      <c r="D217" s="33"/>
      <c r="E217" s="33"/>
    </row>
    <row r="218" ht="15.75" customHeight="1">
      <c r="A218" s="32"/>
      <c r="B218" s="32"/>
      <c r="C218" s="32"/>
      <c r="D218" s="33"/>
      <c r="E218" s="33"/>
    </row>
    <row r="219" ht="15.75" customHeight="1">
      <c r="A219" s="32"/>
      <c r="B219" s="32"/>
      <c r="C219" s="32"/>
      <c r="D219" s="33"/>
      <c r="E219" s="33"/>
    </row>
    <row r="220" ht="15.75" customHeight="1">
      <c r="A220" s="32"/>
      <c r="B220" s="32"/>
      <c r="C220" s="32"/>
      <c r="D220" s="33"/>
      <c r="E220" s="33"/>
    </row>
    <row r="221" ht="15.75" customHeight="1">
      <c r="A221" s="32"/>
      <c r="B221" s="32"/>
      <c r="C221" s="32"/>
      <c r="D221" s="33"/>
      <c r="E221" s="33"/>
    </row>
    <row r="222" ht="15.75" customHeight="1">
      <c r="A222" s="32"/>
      <c r="B222" s="32"/>
      <c r="C222" s="32"/>
      <c r="D222" s="33"/>
      <c r="E222" s="33"/>
    </row>
    <row r="223" ht="15.75" customHeight="1">
      <c r="A223" s="32"/>
      <c r="B223" s="32"/>
      <c r="C223" s="32"/>
      <c r="D223" s="33"/>
      <c r="E223" s="33"/>
    </row>
    <row r="224" ht="15.75" customHeight="1">
      <c r="A224" s="32"/>
      <c r="B224" s="32"/>
      <c r="C224" s="32"/>
      <c r="D224" s="33"/>
      <c r="E224" s="33"/>
    </row>
    <row r="225" ht="15.75" customHeight="1">
      <c r="A225" s="32"/>
      <c r="B225" s="32"/>
      <c r="C225" s="32"/>
      <c r="D225" s="33"/>
      <c r="E225" s="33"/>
    </row>
    <row r="226" ht="15.75" customHeight="1">
      <c r="A226" s="32"/>
      <c r="B226" s="32"/>
      <c r="C226" s="32"/>
      <c r="D226" s="33"/>
      <c r="E226" s="33"/>
    </row>
    <row r="227" ht="15.75" customHeight="1">
      <c r="A227" s="32"/>
      <c r="B227" s="32"/>
      <c r="C227" s="32"/>
      <c r="D227" s="33"/>
      <c r="E227" s="33"/>
    </row>
    <row r="228" ht="15.75" customHeight="1">
      <c r="A228" s="32"/>
      <c r="B228" s="32"/>
      <c r="C228" s="32"/>
      <c r="D228" s="33"/>
      <c r="E228" s="33"/>
    </row>
    <row r="229" ht="15.75" customHeight="1">
      <c r="A229" s="32"/>
      <c r="B229" s="32"/>
      <c r="C229" s="32"/>
      <c r="D229" s="33"/>
      <c r="E229" s="33"/>
    </row>
    <row r="230" ht="15.75" customHeight="1">
      <c r="A230" s="32"/>
      <c r="B230" s="32"/>
      <c r="C230" s="32"/>
      <c r="D230" s="33"/>
      <c r="E230" s="33"/>
    </row>
    <row r="231" ht="15.75" customHeight="1">
      <c r="A231" s="32"/>
      <c r="B231" s="32"/>
      <c r="C231" s="32"/>
      <c r="D231" s="33"/>
      <c r="E231" s="33"/>
    </row>
    <row r="232" ht="15.75" customHeight="1">
      <c r="A232" s="32"/>
      <c r="B232" s="32"/>
      <c r="C232" s="32"/>
      <c r="D232" s="33"/>
      <c r="E232" s="33"/>
    </row>
    <row r="233" ht="15.75" customHeight="1">
      <c r="A233" s="32"/>
      <c r="B233" s="32"/>
      <c r="C233" s="32"/>
      <c r="D233" s="33"/>
      <c r="E233" s="33"/>
    </row>
    <row r="234" ht="15.75" customHeight="1">
      <c r="A234" s="32"/>
      <c r="B234" s="32"/>
      <c r="C234" s="32"/>
      <c r="D234" s="33"/>
      <c r="E234" s="33"/>
    </row>
    <row r="235" ht="15.75" customHeight="1">
      <c r="A235" s="32"/>
      <c r="B235" s="32"/>
      <c r="C235" s="32"/>
      <c r="D235" s="33"/>
      <c r="E235" s="33"/>
    </row>
    <row r="236" ht="15.75" customHeight="1">
      <c r="A236" s="32"/>
      <c r="B236" s="32"/>
      <c r="C236" s="32"/>
      <c r="D236" s="33"/>
      <c r="E236" s="33"/>
    </row>
    <row r="237" ht="15.75" customHeight="1">
      <c r="A237" s="32"/>
      <c r="B237" s="32"/>
      <c r="C237" s="32"/>
      <c r="D237" s="33"/>
      <c r="E237" s="33"/>
    </row>
    <row r="238" ht="15.75" customHeight="1">
      <c r="A238" s="32"/>
      <c r="B238" s="32"/>
      <c r="C238" s="32"/>
      <c r="D238" s="33"/>
      <c r="E238" s="33"/>
    </row>
    <row r="239" ht="15.75" customHeight="1">
      <c r="A239" s="32"/>
      <c r="B239" s="32"/>
      <c r="C239" s="32"/>
      <c r="D239" s="33"/>
      <c r="E239" s="33"/>
    </row>
    <row r="240" ht="15.75" customHeight="1">
      <c r="A240" s="32"/>
      <c r="B240" s="32"/>
      <c r="C240" s="32"/>
      <c r="D240" s="33"/>
      <c r="E240" s="33"/>
    </row>
    <row r="241" ht="15.75" customHeight="1">
      <c r="A241" s="32"/>
      <c r="B241" s="32"/>
      <c r="C241" s="32"/>
      <c r="D241" s="33"/>
      <c r="E241" s="33"/>
    </row>
    <row r="242" ht="15.75" customHeight="1">
      <c r="A242" s="32"/>
      <c r="B242" s="32"/>
      <c r="C242" s="32"/>
      <c r="D242" s="33"/>
      <c r="E242" s="33"/>
    </row>
    <row r="243" ht="15.75" customHeight="1">
      <c r="A243" s="32"/>
      <c r="B243" s="32"/>
      <c r="C243" s="32"/>
      <c r="D243" s="33"/>
      <c r="E243" s="33"/>
    </row>
    <row r="244" ht="15.75" customHeight="1">
      <c r="A244" s="32"/>
      <c r="B244" s="32"/>
      <c r="C244" s="32"/>
      <c r="D244" s="33"/>
      <c r="E244" s="33"/>
    </row>
    <row r="245" ht="15.75" customHeight="1">
      <c r="A245" s="32"/>
      <c r="B245" s="32"/>
      <c r="C245" s="32"/>
      <c r="D245" s="33"/>
      <c r="E245" s="33"/>
    </row>
    <row r="246" ht="15.75" customHeight="1">
      <c r="A246" s="32"/>
      <c r="B246" s="32"/>
      <c r="C246" s="32"/>
      <c r="D246" s="33"/>
      <c r="E246" s="33"/>
    </row>
    <row r="247" ht="15.75" customHeight="1">
      <c r="A247" s="32"/>
      <c r="B247" s="32"/>
      <c r="C247" s="32"/>
      <c r="D247" s="33"/>
      <c r="E247" s="33"/>
    </row>
    <row r="248" ht="15.75" customHeight="1">
      <c r="A248" s="32"/>
      <c r="B248" s="32"/>
      <c r="C248" s="32"/>
      <c r="D248" s="33"/>
      <c r="E248" s="33"/>
    </row>
    <row r="249" ht="15.75" customHeight="1">
      <c r="A249" s="32"/>
      <c r="B249" s="32"/>
      <c r="C249" s="32"/>
      <c r="D249" s="33"/>
      <c r="E249" s="33"/>
    </row>
    <row r="250" ht="15.75" customHeight="1">
      <c r="A250" s="32"/>
      <c r="B250" s="32"/>
      <c r="C250" s="32"/>
      <c r="D250" s="33"/>
      <c r="E250" s="33"/>
    </row>
    <row r="251" ht="15.75" customHeight="1">
      <c r="A251" s="32"/>
      <c r="B251" s="32"/>
      <c r="C251" s="32"/>
      <c r="D251" s="33"/>
      <c r="E251" s="33"/>
    </row>
    <row r="252" ht="15.75" customHeight="1">
      <c r="A252" s="32"/>
      <c r="B252" s="32"/>
      <c r="C252" s="32"/>
      <c r="D252" s="33"/>
      <c r="E252" s="33"/>
    </row>
    <row r="253" ht="15.75" customHeight="1">
      <c r="A253" s="32"/>
      <c r="B253" s="32"/>
      <c r="C253" s="32"/>
      <c r="D253" s="33"/>
      <c r="E253" s="33"/>
    </row>
    <row r="254" ht="15.75" customHeight="1">
      <c r="A254" s="32"/>
      <c r="B254" s="32"/>
      <c r="C254" s="32"/>
      <c r="D254" s="33"/>
      <c r="E254" s="33"/>
    </row>
    <row r="255" ht="15.75" customHeight="1">
      <c r="A255" s="32"/>
      <c r="B255" s="32"/>
      <c r="C255" s="32"/>
      <c r="D255" s="33"/>
      <c r="E255" s="33"/>
    </row>
    <row r="256" ht="15.75" customHeight="1">
      <c r="A256" s="32"/>
      <c r="B256" s="32"/>
      <c r="C256" s="32"/>
      <c r="D256" s="33"/>
      <c r="E256" s="33"/>
    </row>
    <row r="257" ht="15.75" customHeight="1">
      <c r="A257" s="32"/>
      <c r="B257" s="32"/>
      <c r="C257" s="32"/>
      <c r="D257" s="33"/>
      <c r="E257" s="33"/>
    </row>
    <row r="258" ht="15.75" customHeight="1">
      <c r="A258" s="32"/>
      <c r="B258" s="32"/>
      <c r="C258" s="32"/>
      <c r="D258" s="33"/>
      <c r="E258" s="33"/>
    </row>
    <row r="259" ht="15.75" customHeight="1">
      <c r="A259" s="32"/>
      <c r="B259" s="32"/>
      <c r="C259" s="32"/>
      <c r="D259" s="33"/>
      <c r="E259" s="33"/>
    </row>
    <row r="260" ht="15.75" customHeight="1">
      <c r="A260" s="32"/>
      <c r="B260" s="32"/>
      <c r="C260" s="32"/>
      <c r="D260" s="33"/>
      <c r="E260" s="33"/>
    </row>
    <row r="261" ht="15.75" customHeight="1">
      <c r="A261" s="32"/>
      <c r="B261" s="32"/>
      <c r="C261" s="32"/>
      <c r="D261" s="33"/>
      <c r="E261" s="33"/>
    </row>
    <row r="262" ht="15.75" customHeight="1">
      <c r="A262" s="32"/>
      <c r="B262" s="32"/>
      <c r="C262" s="32"/>
      <c r="D262" s="33"/>
      <c r="E262" s="33"/>
    </row>
    <row r="263" ht="15.75" customHeight="1">
      <c r="A263" s="32"/>
      <c r="B263" s="32"/>
      <c r="C263" s="32"/>
      <c r="D263" s="33"/>
      <c r="E263" s="33"/>
    </row>
    <row r="264" ht="15.75" customHeight="1">
      <c r="A264" s="32"/>
      <c r="B264" s="32"/>
      <c r="C264" s="32"/>
      <c r="D264" s="33"/>
      <c r="E264" s="33"/>
    </row>
    <row r="265" ht="15.75" customHeight="1">
      <c r="A265" s="32"/>
      <c r="B265" s="32"/>
      <c r="C265" s="32"/>
      <c r="D265" s="33"/>
      <c r="E265" s="33"/>
    </row>
    <row r="266" ht="15.75" customHeight="1">
      <c r="A266" s="32"/>
      <c r="B266" s="32"/>
      <c r="C266" s="32"/>
      <c r="D266" s="33"/>
      <c r="E266" s="33"/>
    </row>
    <row r="267" ht="15.75" customHeight="1">
      <c r="A267" s="32"/>
      <c r="B267" s="32"/>
      <c r="C267" s="32"/>
      <c r="D267" s="33"/>
      <c r="E267" s="33"/>
    </row>
    <row r="268" ht="15.75" customHeight="1">
      <c r="A268" s="32"/>
      <c r="B268" s="32"/>
      <c r="C268" s="32"/>
      <c r="D268" s="33"/>
      <c r="E268" s="33"/>
    </row>
    <row r="269" ht="15.75" customHeight="1">
      <c r="A269" s="32"/>
      <c r="B269" s="32"/>
      <c r="C269" s="32"/>
      <c r="D269" s="33"/>
      <c r="E269" s="33"/>
    </row>
    <row r="270" ht="15.75" customHeight="1">
      <c r="A270" s="32"/>
      <c r="B270" s="32"/>
      <c r="C270" s="32"/>
      <c r="D270" s="33"/>
      <c r="E270" s="33"/>
    </row>
    <row r="271" ht="15.75" customHeight="1">
      <c r="A271" s="32"/>
      <c r="B271" s="32"/>
      <c r="C271" s="32"/>
      <c r="D271" s="33"/>
      <c r="E271" s="33"/>
    </row>
    <row r="272" ht="15.75" customHeight="1">
      <c r="A272" s="32"/>
      <c r="B272" s="32"/>
      <c r="C272" s="32"/>
      <c r="D272" s="33"/>
      <c r="E272" s="33"/>
    </row>
    <row r="273" ht="15.75" customHeight="1">
      <c r="A273" s="32"/>
      <c r="B273" s="32"/>
      <c r="C273" s="32"/>
      <c r="D273" s="33"/>
      <c r="E273" s="33"/>
    </row>
    <row r="274" ht="15.75" customHeight="1">
      <c r="A274" s="32"/>
      <c r="B274" s="32"/>
      <c r="C274" s="32"/>
      <c r="D274" s="33"/>
      <c r="E274" s="33"/>
    </row>
    <row r="275" ht="15.75" customHeight="1">
      <c r="A275" s="32"/>
      <c r="B275" s="32"/>
      <c r="C275" s="32"/>
      <c r="D275" s="33"/>
      <c r="E275" s="33"/>
    </row>
    <row r="276" ht="15.75" customHeight="1">
      <c r="A276" s="32"/>
      <c r="B276" s="32"/>
      <c r="C276" s="32"/>
      <c r="D276" s="33"/>
      <c r="E276" s="33"/>
    </row>
    <row r="277" ht="15.75" customHeight="1">
      <c r="A277" s="32"/>
      <c r="B277" s="32"/>
      <c r="C277" s="32"/>
      <c r="D277" s="33"/>
      <c r="E277" s="33"/>
    </row>
    <row r="278" ht="15.75" customHeight="1">
      <c r="A278" s="32"/>
      <c r="B278" s="32"/>
      <c r="C278" s="32"/>
      <c r="D278" s="33"/>
      <c r="E278" s="33"/>
    </row>
    <row r="279" ht="15.75" customHeight="1">
      <c r="A279" s="32"/>
      <c r="B279" s="32"/>
      <c r="C279" s="32"/>
      <c r="D279" s="33"/>
      <c r="E279" s="33"/>
    </row>
    <row r="280" ht="15.75" customHeight="1">
      <c r="A280" s="32"/>
      <c r="B280" s="32"/>
      <c r="C280" s="32"/>
      <c r="D280" s="33"/>
      <c r="E280" s="33"/>
    </row>
    <row r="281" ht="15.75" customHeight="1">
      <c r="A281" s="32"/>
      <c r="B281" s="32"/>
      <c r="C281" s="32"/>
      <c r="D281" s="33"/>
      <c r="E281" s="33"/>
    </row>
    <row r="282" ht="15.75" customHeight="1">
      <c r="A282" s="32"/>
      <c r="B282" s="32"/>
      <c r="C282" s="32"/>
      <c r="D282" s="33"/>
      <c r="E282" s="33"/>
    </row>
    <row r="283" ht="15.75" customHeight="1">
      <c r="A283" s="32"/>
      <c r="B283" s="32"/>
      <c r="C283" s="32"/>
      <c r="D283" s="33"/>
      <c r="E283" s="33"/>
    </row>
    <row r="284" ht="15.75" customHeight="1">
      <c r="A284" s="32"/>
      <c r="B284" s="32"/>
      <c r="C284" s="32"/>
      <c r="D284" s="33"/>
      <c r="E284" s="33"/>
    </row>
    <row r="285" ht="15.75" customHeight="1">
      <c r="A285" s="32"/>
      <c r="B285" s="32"/>
      <c r="C285" s="32"/>
      <c r="D285" s="33"/>
      <c r="E285" s="33"/>
    </row>
    <row r="286" ht="15.75" customHeight="1">
      <c r="A286" s="32"/>
      <c r="B286" s="32"/>
      <c r="C286" s="32"/>
      <c r="D286" s="33"/>
      <c r="E286" s="33"/>
    </row>
    <row r="287" ht="15.75" customHeight="1">
      <c r="A287" s="32"/>
      <c r="B287" s="32"/>
      <c r="C287" s="32"/>
      <c r="D287" s="33"/>
      <c r="E287" s="33"/>
    </row>
    <row r="288" ht="15.75" customHeight="1">
      <c r="A288" s="32"/>
      <c r="B288" s="32"/>
      <c r="C288" s="32"/>
      <c r="D288" s="33"/>
      <c r="E288" s="33"/>
    </row>
    <row r="289" ht="15.75" customHeight="1">
      <c r="A289" s="32"/>
      <c r="B289" s="32"/>
      <c r="C289" s="32"/>
      <c r="D289" s="33"/>
      <c r="E289" s="33"/>
    </row>
    <row r="290" ht="15.75" customHeight="1">
      <c r="A290" s="32"/>
      <c r="B290" s="32"/>
      <c r="C290" s="32"/>
      <c r="D290" s="33"/>
      <c r="E290" s="33"/>
    </row>
    <row r="291" ht="15.75" customHeight="1">
      <c r="A291" s="32"/>
      <c r="B291" s="32"/>
      <c r="C291" s="32"/>
      <c r="D291" s="33"/>
      <c r="E291" s="33"/>
    </row>
    <row r="292" ht="15.75" customHeight="1">
      <c r="A292" s="32"/>
      <c r="B292" s="32"/>
      <c r="C292" s="32"/>
      <c r="D292" s="33"/>
      <c r="E292" s="33"/>
    </row>
    <row r="293" ht="15.75" customHeight="1">
      <c r="A293" s="32"/>
      <c r="B293" s="32"/>
      <c r="C293" s="32"/>
      <c r="D293" s="33"/>
      <c r="E293" s="33"/>
    </row>
    <row r="294" ht="15.75" customHeight="1">
      <c r="A294" s="32"/>
      <c r="B294" s="32"/>
      <c r="C294" s="32"/>
      <c r="D294" s="33"/>
      <c r="E294" s="33"/>
    </row>
    <row r="295" ht="15.75" customHeight="1">
      <c r="A295" s="32"/>
      <c r="B295" s="32"/>
      <c r="C295" s="32"/>
      <c r="D295" s="33"/>
      <c r="E295" s="33"/>
    </row>
    <row r="296" ht="15.75" customHeight="1">
      <c r="A296" s="32"/>
      <c r="B296" s="32"/>
      <c r="C296" s="32"/>
      <c r="D296" s="33"/>
      <c r="E296" s="33"/>
    </row>
    <row r="297" ht="15.75" customHeight="1">
      <c r="A297" s="32"/>
      <c r="B297" s="32"/>
      <c r="C297" s="32"/>
      <c r="D297" s="33"/>
      <c r="E297" s="33"/>
    </row>
    <row r="298" ht="15.75" customHeight="1">
      <c r="A298" s="32"/>
      <c r="B298" s="32"/>
      <c r="C298" s="32"/>
      <c r="D298" s="33"/>
      <c r="E298" s="33"/>
    </row>
    <row r="299" ht="15.75" customHeight="1">
      <c r="A299" s="32"/>
      <c r="B299" s="32"/>
      <c r="C299" s="32"/>
      <c r="D299" s="33"/>
      <c r="E299" s="33"/>
    </row>
    <row r="300" ht="15.75" customHeight="1">
      <c r="A300" s="32"/>
      <c r="B300" s="32"/>
      <c r="C300" s="32"/>
      <c r="D300" s="33"/>
      <c r="E300" s="33"/>
    </row>
    <row r="301" ht="15.75" customHeight="1">
      <c r="A301" s="32"/>
      <c r="B301" s="32"/>
      <c r="C301" s="32"/>
      <c r="D301" s="33"/>
      <c r="E301" s="33"/>
    </row>
    <row r="302" ht="15.75" customHeight="1">
      <c r="A302" s="32"/>
      <c r="B302" s="32"/>
      <c r="C302" s="32"/>
      <c r="D302" s="33"/>
      <c r="E302" s="33"/>
    </row>
    <row r="303" ht="15.75" customHeight="1">
      <c r="A303" s="32"/>
      <c r="B303" s="32"/>
      <c r="C303" s="32"/>
      <c r="D303" s="33"/>
      <c r="E303" s="33"/>
    </row>
    <row r="304" ht="15.75" customHeight="1">
      <c r="A304" s="32"/>
      <c r="B304" s="32"/>
      <c r="C304" s="32"/>
      <c r="D304" s="33"/>
      <c r="E304" s="33"/>
    </row>
    <row r="305" ht="15.75" customHeight="1">
      <c r="A305" s="32"/>
      <c r="B305" s="32"/>
      <c r="C305" s="32"/>
      <c r="D305" s="33"/>
      <c r="E305" s="33"/>
    </row>
    <row r="306" ht="15.75" customHeight="1">
      <c r="A306" s="32"/>
      <c r="B306" s="32"/>
      <c r="C306" s="32"/>
      <c r="D306" s="33"/>
      <c r="E306" s="33"/>
    </row>
    <row r="307" ht="15.75" customHeight="1">
      <c r="A307" s="32"/>
      <c r="B307" s="32"/>
      <c r="C307" s="32"/>
      <c r="D307" s="33"/>
      <c r="E307" s="33"/>
    </row>
    <row r="308" ht="15.75" customHeight="1">
      <c r="A308" s="32"/>
      <c r="B308" s="32"/>
      <c r="C308" s="32"/>
      <c r="D308" s="33"/>
      <c r="E308" s="33"/>
    </row>
    <row r="309" ht="15.75" customHeight="1">
      <c r="A309" s="32"/>
      <c r="B309" s="32"/>
      <c r="C309" s="32"/>
      <c r="D309" s="33"/>
      <c r="E309" s="33"/>
    </row>
    <row r="310" ht="15.75" customHeight="1">
      <c r="A310" s="32"/>
      <c r="B310" s="32"/>
      <c r="C310" s="32"/>
      <c r="D310" s="33"/>
      <c r="E310" s="33"/>
    </row>
    <row r="311" ht="15.75" customHeight="1">
      <c r="A311" s="32"/>
      <c r="B311" s="32"/>
      <c r="C311" s="32"/>
      <c r="D311" s="33"/>
      <c r="E311" s="33"/>
    </row>
    <row r="312" ht="15.75" customHeight="1">
      <c r="A312" s="32"/>
      <c r="B312" s="32"/>
      <c r="C312" s="32"/>
      <c r="D312" s="33"/>
      <c r="E312" s="33"/>
    </row>
    <row r="313" ht="15.75" customHeight="1">
      <c r="A313" s="32"/>
      <c r="B313" s="32"/>
      <c r="C313" s="32"/>
      <c r="D313" s="33"/>
      <c r="E313" s="33"/>
    </row>
    <row r="314" ht="15.75" customHeight="1">
      <c r="A314" s="32"/>
      <c r="B314" s="32"/>
      <c r="C314" s="32"/>
      <c r="D314" s="33"/>
      <c r="E314" s="33"/>
    </row>
    <row r="315" ht="15.75" customHeight="1">
      <c r="A315" s="32"/>
      <c r="B315" s="32"/>
      <c r="C315" s="32"/>
      <c r="D315" s="33"/>
      <c r="E315" s="33"/>
    </row>
    <row r="316" ht="15.75" customHeight="1">
      <c r="A316" s="32"/>
      <c r="B316" s="32"/>
      <c r="C316" s="32"/>
      <c r="D316" s="33"/>
      <c r="E316" s="33"/>
    </row>
    <row r="317" ht="15.75" customHeight="1">
      <c r="A317" s="32"/>
      <c r="B317" s="32"/>
      <c r="C317" s="32"/>
      <c r="D317" s="33"/>
      <c r="E317" s="33"/>
    </row>
    <row r="318" ht="15.75" customHeight="1">
      <c r="A318" s="32"/>
      <c r="B318" s="32"/>
      <c r="C318" s="32"/>
      <c r="D318" s="33"/>
      <c r="E318" s="33"/>
    </row>
    <row r="319" ht="15.75" customHeight="1">
      <c r="A319" s="32"/>
      <c r="B319" s="32"/>
      <c r="C319" s="32"/>
      <c r="D319" s="33"/>
      <c r="E319" s="33"/>
    </row>
    <row r="320" ht="15.75" customHeight="1">
      <c r="A320" s="32"/>
      <c r="B320" s="32"/>
      <c r="C320" s="32"/>
      <c r="D320" s="33"/>
      <c r="E320" s="33"/>
    </row>
    <row r="321" ht="15.75" customHeight="1">
      <c r="A321" s="32"/>
      <c r="B321" s="32"/>
      <c r="C321" s="32"/>
      <c r="D321" s="33"/>
      <c r="E321" s="33"/>
    </row>
    <row r="322" ht="15.75" customHeight="1">
      <c r="A322" s="32"/>
      <c r="B322" s="32"/>
      <c r="C322" s="32"/>
      <c r="D322" s="33"/>
      <c r="E322" s="33"/>
    </row>
    <row r="323" ht="15.75" customHeight="1">
      <c r="A323" s="32"/>
      <c r="B323" s="32"/>
      <c r="C323" s="32"/>
      <c r="D323" s="33"/>
      <c r="E323" s="33"/>
    </row>
    <row r="324" ht="15.75" customHeight="1">
      <c r="A324" s="32"/>
      <c r="B324" s="32"/>
      <c r="C324" s="32"/>
      <c r="D324" s="33"/>
      <c r="E324" s="33"/>
    </row>
    <row r="325" ht="15.75" customHeight="1">
      <c r="A325" s="32"/>
      <c r="B325" s="32"/>
      <c r="C325" s="32"/>
      <c r="D325" s="33"/>
      <c r="E325" s="33"/>
    </row>
    <row r="326" ht="15.75" customHeight="1">
      <c r="A326" s="32"/>
      <c r="B326" s="32"/>
      <c r="C326" s="32"/>
      <c r="D326" s="33"/>
      <c r="E326" s="33"/>
    </row>
    <row r="327" ht="15.75" customHeight="1">
      <c r="A327" s="32"/>
      <c r="B327" s="32"/>
      <c r="C327" s="32"/>
      <c r="D327" s="33"/>
      <c r="E327" s="33"/>
    </row>
    <row r="328" ht="15.75" customHeight="1">
      <c r="A328" s="32"/>
      <c r="B328" s="32"/>
      <c r="C328" s="32"/>
      <c r="D328" s="33"/>
      <c r="E328" s="33"/>
    </row>
    <row r="329" ht="15.75" customHeight="1">
      <c r="A329" s="32"/>
      <c r="B329" s="32"/>
      <c r="C329" s="32"/>
      <c r="D329" s="33"/>
      <c r="E329" s="33"/>
    </row>
    <row r="330" ht="15.75" customHeight="1">
      <c r="A330" s="32"/>
      <c r="B330" s="32"/>
      <c r="C330" s="32"/>
      <c r="D330" s="33"/>
      <c r="E330" s="33"/>
    </row>
    <row r="331" ht="15.75" customHeight="1">
      <c r="A331" s="32"/>
      <c r="B331" s="32"/>
      <c r="C331" s="32"/>
      <c r="D331" s="33"/>
      <c r="E331" s="33"/>
    </row>
    <row r="332" ht="15.75" customHeight="1">
      <c r="A332" s="32"/>
      <c r="B332" s="32"/>
      <c r="C332" s="32"/>
      <c r="D332" s="33"/>
      <c r="E332" s="33"/>
    </row>
    <row r="333" ht="15.75" customHeight="1">
      <c r="A333" s="32"/>
      <c r="B333" s="32"/>
      <c r="C333" s="32"/>
      <c r="D333" s="33"/>
      <c r="E333" s="33"/>
    </row>
    <row r="334" ht="15.75" customHeight="1">
      <c r="A334" s="32"/>
      <c r="B334" s="32"/>
      <c r="C334" s="32"/>
      <c r="D334" s="33"/>
      <c r="E334" s="33"/>
    </row>
    <row r="335" ht="15.75" customHeight="1">
      <c r="A335" s="32"/>
      <c r="B335" s="32"/>
      <c r="C335" s="32"/>
      <c r="D335" s="33"/>
      <c r="E335" s="33"/>
    </row>
    <row r="336" ht="15.75" customHeight="1">
      <c r="A336" s="32"/>
      <c r="B336" s="32"/>
      <c r="C336" s="32"/>
      <c r="D336" s="33"/>
      <c r="E336" s="33"/>
    </row>
    <row r="337" ht="15.75" customHeight="1">
      <c r="A337" s="32"/>
      <c r="B337" s="32"/>
      <c r="C337" s="32"/>
      <c r="D337" s="33"/>
      <c r="E337" s="33"/>
    </row>
    <row r="338" ht="15.75" customHeight="1">
      <c r="A338" s="32"/>
      <c r="B338" s="32"/>
      <c r="C338" s="32"/>
      <c r="D338" s="33"/>
      <c r="E338" s="33"/>
    </row>
    <row r="339" ht="15.75" customHeight="1">
      <c r="A339" s="32"/>
      <c r="B339" s="32"/>
      <c r="C339" s="32"/>
      <c r="D339" s="33"/>
      <c r="E339" s="33"/>
    </row>
    <row r="340" ht="15.75" customHeight="1">
      <c r="A340" s="32"/>
      <c r="B340" s="32"/>
      <c r="C340" s="32"/>
      <c r="D340" s="33"/>
      <c r="E340" s="33"/>
    </row>
    <row r="341" ht="15.75" customHeight="1">
      <c r="A341" s="32"/>
      <c r="B341" s="32"/>
      <c r="C341" s="32"/>
      <c r="D341" s="33"/>
      <c r="E341" s="33"/>
    </row>
    <row r="342" ht="15.75" customHeight="1">
      <c r="A342" s="32"/>
      <c r="B342" s="32"/>
      <c r="C342" s="32"/>
      <c r="D342" s="33"/>
      <c r="E342" s="33"/>
    </row>
    <row r="343" ht="15.75" customHeight="1">
      <c r="A343" s="32"/>
      <c r="B343" s="32"/>
      <c r="C343" s="32"/>
      <c r="D343" s="33"/>
      <c r="E343" s="33"/>
    </row>
    <row r="344" ht="15.75" customHeight="1">
      <c r="A344" s="32"/>
      <c r="B344" s="32"/>
      <c r="C344" s="32"/>
      <c r="D344" s="33"/>
      <c r="E344" s="33"/>
    </row>
    <row r="345" ht="15.75" customHeight="1">
      <c r="A345" s="32"/>
      <c r="B345" s="32"/>
      <c r="C345" s="32"/>
      <c r="D345" s="33"/>
      <c r="E345" s="33"/>
    </row>
    <row r="346" ht="15.75" customHeight="1">
      <c r="A346" s="32"/>
      <c r="B346" s="32"/>
      <c r="C346" s="32"/>
      <c r="D346" s="33"/>
      <c r="E346" s="33"/>
    </row>
    <row r="347" ht="15.75" customHeight="1">
      <c r="A347" s="32"/>
      <c r="B347" s="32"/>
      <c r="C347" s="32"/>
      <c r="D347" s="33"/>
      <c r="E347" s="33"/>
    </row>
    <row r="348" ht="15.75" customHeight="1">
      <c r="A348" s="32"/>
      <c r="B348" s="32"/>
      <c r="C348" s="32"/>
      <c r="D348" s="33"/>
      <c r="E348" s="33"/>
    </row>
    <row r="349" ht="15.75" customHeight="1">
      <c r="A349" s="32"/>
      <c r="B349" s="32"/>
      <c r="C349" s="32"/>
      <c r="D349" s="33"/>
      <c r="E349" s="33"/>
    </row>
    <row r="350" ht="15.75" customHeight="1">
      <c r="A350" s="32"/>
      <c r="B350" s="32"/>
      <c r="C350" s="32"/>
      <c r="D350" s="33"/>
      <c r="E350" s="33"/>
    </row>
    <row r="351" ht="15.75" customHeight="1">
      <c r="A351" s="32"/>
      <c r="B351" s="32"/>
      <c r="C351" s="32"/>
      <c r="D351" s="33"/>
      <c r="E351" s="33"/>
    </row>
    <row r="352" ht="15.75" customHeight="1">
      <c r="A352" s="32"/>
      <c r="B352" s="32"/>
      <c r="C352" s="32"/>
      <c r="D352" s="33"/>
      <c r="E352" s="33"/>
    </row>
    <row r="353" ht="15.75" customHeight="1">
      <c r="A353" s="32"/>
      <c r="B353" s="32"/>
      <c r="C353" s="32"/>
      <c r="D353" s="33"/>
      <c r="E353" s="33"/>
    </row>
    <row r="354" ht="15.75" customHeight="1">
      <c r="A354" s="32"/>
      <c r="B354" s="32"/>
      <c r="C354" s="32"/>
      <c r="D354" s="33"/>
      <c r="E354" s="33"/>
    </row>
    <row r="355" ht="15.75" customHeight="1">
      <c r="A355" s="32"/>
      <c r="B355" s="32"/>
      <c r="C355" s="32"/>
      <c r="D355" s="33"/>
      <c r="E355" s="33"/>
    </row>
    <row r="356" ht="15.75" customHeight="1">
      <c r="A356" s="32"/>
      <c r="B356" s="32"/>
      <c r="C356" s="32"/>
      <c r="D356" s="33"/>
      <c r="E356" s="33"/>
    </row>
    <row r="357" ht="15.75" customHeight="1">
      <c r="A357" s="32"/>
      <c r="B357" s="32"/>
      <c r="C357" s="32"/>
      <c r="D357" s="33"/>
      <c r="E357" s="33"/>
    </row>
    <row r="358" ht="15.75" customHeight="1">
      <c r="A358" s="32"/>
      <c r="B358" s="32"/>
      <c r="C358" s="32"/>
      <c r="D358" s="33"/>
      <c r="E358" s="33"/>
    </row>
    <row r="359" ht="15.75" customHeight="1">
      <c r="A359" s="32"/>
      <c r="B359" s="32"/>
      <c r="C359" s="32"/>
      <c r="D359" s="33"/>
      <c r="E359" s="33"/>
    </row>
    <row r="360" ht="15.75" customHeight="1">
      <c r="A360" s="32"/>
      <c r="B360" s="32"/>
      <c r="C360" s="32"/>
      <c r="D360" s="33"/>
      <c r="E360" s="33"/>
    </row>
    <row r="361" ht="15.75" customHeight="1">
      <c r="A361" s="32"/>
      <c r="B361" s="32"/>
      <c r="C361" s="32"/>
      <c r="D361" s="33"/>
      <c r="E361" s="33"/>
    </row>
    <row r="362" ht="15.75" customHeight="1">
      <c r="A362" s="32"/>
      <c r="B362" s="32"/>
      <c r="C362" s="32"/>
      <c r="D362" s="33"/>
      <c r="E362" s="33"/>
    </row>
    <row r="363" ht="15.75" customHeight="1">
      <c r="A363" s="32"/>
      <c r="B363" s="32"/>
      <c r="C363" s="32"/>
      <c r="D363" s="33"/>
      <c r="E363" s="33"/>
    </row>
    <row r="364" ht="15.75" customHeight="1">
      <c r="A364" s="32"/>
      <c r="B364" s="32"/>
      <c r="C364" s="32"/>
      <c r="D364" s="33"/>
      <c r="E364" s="33"/>
    </row>
    <row r="365" ht="15.75" customHeight="1">
      <c r="A365" s="32"/>
      <c r="B365" s="32"/>
      <c r="C365" s="32"/>
      <c r="D365" s="33"/>
      <c r="E365" s="33"/>
    </row>
    <row r="366" ht="15.75" customHeight="1">
      <c r="A366" s="32"/>
      <c r="B366" s="32"/>
      <c r="C366" s="32"/>
      <c r="D366" s="33"/>
      <c r="E366" s="33"/>
    </row>
    <row r="367" ht="15.75" customHeight="1">
      <c r="A367" s="32"/>
      <c r="B367" s="32"/>
      <c r="C367" s="32"/>
      <c r="D367" s="33"/>
      <c r="E367" s="33"/>
    </row>
    <row r="368" ht="15.75" customHeight="1">
      <c r="A368" s="32"/>
      <c r="B368" s="32"/>
      <c r="C368" s="32"/>
      <c r="D368" s="33"/>
      <c r="E368" s="33"/>
    </row>
    <row r="369" ht="15.75" customHeight="1">
      <c r="A369" s="32"/>
      <c r="B369" s="32"/>
      <c r="C369" s="32"/>
      <c r="D369" s="33"/>
      <c r="E369" s="33"/>
    </row>
    <row r="370" ht="15.75" customHeight="1">
      <c r="A370" s="32"/>
      <c r="B370" s="32"/>
      <c r="C370" s="32"/>
      <c r="D370" s="33"/>
      <c r="E370" s="33"/>
    </row>
    <row r="371" ht="15.75" customHeight="1">
      <c r="A371" s="32"/>
      <c r="B371" s="32"/>
      <c r="C371" s="32"/>
      <c r="D371" s="33"/>
      <c r="E371" s="33"/>
    </row>
    <row r="372" ht="15.75" customHeight="1">
      <c r="A372" s="32"/>
      <c r="B372" s="32"/>
      <c r="C372" s="32"/>
      <c r="D372" s="33"/>
      <c r="E372" s="33"/>
    </row>
    <row r="373" ht="15.75" customHeight="1">
      <c r="A373" s="32"/>
      <c r="B373" s="32"/>
      <c r="C373" s="32"/>
      <c r="D373" s="33"/>
      <c r="E373" s="33"/>
    </row>
    <row r="374" ht="15.75" customHeight="1">
      <c r="A374" s="32"/>
      <c r="B374" s="32"/>
      <c r="C374" s="32"/>
      <c r="D374" s="33"/>
      <c r="E374" s="33"/>
    </row>
    <row r="375" ht="15.75" customHeight="1">
      <c r="A375" s="32"/>
      <c r="B375" s="32"/>
      <c r="C375" s="32"/>
      <c r="D375" s="33"/>
      <c r="E375" s="33"/>
    </row>
    <row r="376" ht="15.75" customHeight="1">
      <c r="A376" s="32"/>
      <c r="B376" s="32"/>
      <c r="C376" s="32"/>
      <c r="D376" s="33"/>
      <c r="E376" s="33"/>
    </row>
    <row r="377" ht="15.75" customHeight="1">
      <c r="A377" s="32"/>
      <c r="B377" s="32"/>
      <c r="C377" s="32"/>
      <c r="D377" s="33"/>
      <c r="E377" s="33"/>
    </row>
    <row r="378" ht="15.75" customHeight="1">
      <c r="A378" s="32"/>
      <c r="B378" s="32"/>
      <c r="C378" s="32"/>
      <c r="D378" s="33"/>
      <c r="E378" s="33"/>
    </row>
    <row r="379" ht="15.75" customHeight="1">
      <c r="A379" s="32"/>
      <c r="B379" s="32"/>
      <c r="C379" s="32"/>
      <c r="D379" s="33"/>
      <c r="E379" s="33"/>
    </row>
    <row r="380" ht="15.75" customHeight="1">
      <c r="A380" s="32"/>
      <c r="B380" s="32"/>
      <c r="C380" s="32"/>
      <c r="D380" s="33"/>
      <c r="E380" s="33"/>
    </row>
    <row r="381" ht="15.75" customHeight="1">
      <c r="A381" s="32"/>
      <c r="B381" s="32"/>
      <c r="C381" s="32"/>
      <c r="D381" s="33"/>
      <c r="E381" s="33"/>
    </row>
    <row r="382" ht="15.75" customHeight="1">
      <c r="A382" s="32"/>
      <c r="B382" s="32"/>
      <c r="C382" s="32"/>
      <c r="D382" s="33"/>
      <c r="E382" s="33"/>
    </row>
    <row r="383" ht="15.75" customHeight="1">
      <c r="A383" s="32"/>
      <c r="B383" s="32"/>
      <c r="C383" s="32"/>
      <c r="D383" s="33"/>
      <c r="E383" s="33"/>
    </row>
    <row r="384" ht="15.75" customHeight="1">
      <c r="A384" s="32"/>
      <c r="B384" s="32"/>
      <c r="C384" s="32"/>
      <c r="D384" s="33"/>
      <c r="E384" s="33"/>
    </row>
    <row r="385" ht="15.75" customHeight="1">
      <c r="A385" s="32"/>
      <c r="B385" s="32"/>
      <c r="C385" s="32"/>
      <c r="D385" s="33"/>
      <c r="E385" s="33"/>
    </row>
    <row r="386" ht="15.75" customHeight="1">
      <c r="A386" s="32"/>
      <c r="B386" s="32"/>
      <c r="C386" s="32"/>
      <c r="D386" s="33"/>
      <c r="E386" s="33"/>
    </row>
    <row r="387" ht="15.75" customHeight="1">
      <c r="A387" s="32"/>
      <c r="B387" s="32"/>
      <c r="C387" s="32"/>
      <c r="D387" s="33"/>
      <c r="E387" s="33"/>
    </row>
    <row r="388" ht="15.75" customHeight="1">
      <c r="A388" s="32"/>
      <c r="B388" s="32"/>
      <c r="C388" s="32"/>
      <c r="D388" s="33"/>
      <c r="E388" s="33"/>
    </row>
    <row r="389" ht="15.75" customHeight="1">
      <c r="A389" s="32"/>
      <c r="B389" s="32"/>
      <c r="C389" s="32"/>
      <c r="D389" s="33"/>
      <c r="E389" s="33"/>
    </row>
    <row r="390" ht="15.75" customHeight="1">
      <c r="A390" s="32"/>
      <c r="B390" s="32"/>
      <c r="C390" s="32"/>
      <c r="D390" s="33"/>
      <c r="E390" s="33"/>
    </row>
    <row r="391" ht="15.75" customHeight="1">
      <c r="A391" s="32"/>
      <c r="B391" s="32"/>
      <c r="C391" s="32"/>
      <c r="D391" s="33"/>
      <c r="E391" s="33"/>
    </row>
    <row r="392" ht="15.75" customHeight="1">
      <c r="A392" s="32"/>
      <c r="B392" s="32"/>
      <c r="C392" s="32"/>
      <c r="D392" s="33"/>
      <c r="E392" s="33"/>
    </row>
    <row r="393" ht="15.75" customHeight="1">
      <c r="A393" s="32"/>
      <c r="B393" s="32"/>
      <c r="C393" s="32"/>
      <c r="D393" s="33"/>
      <c r="E393" s="33"/>
    </row>
    <row r="394" ht="15.75" customHeight="1">
      <c r="A394" s="32"/>
      <c r="B394" s="32"/>
      <c r="C394" s="32"/>
      <c r="D394" s="33"/>
      <c r="E394" s="33"/>
    </row>
    <row r="395" ht="15.75" customHeight="1">
      <c r="A395" s="32"/>
      <c r="B395" s="32"/>
      <c r="C395" s="32"/>
      <c r="D395" s="33"/>
      <c r="E395" s="33"/>
    </row>
    <row r="396" ht="15.75" customHeight="1">
      <c r="A396" s="32"/>
      <c r="B396" s="32"/>
      <c r="C396" s="32"/>
      <c r="D396" s="33"/>
      <c r="E396" s="33"/>
    </row>
    <row r="397" ht="15.75" customHeight="1">
      <c r="A397" s="32"/>
      <c r="B397" s="32"/>
      <c r="C397" s="32"/>
      <c r="D397" s="33"/>
      <c r="E397" s="33"/>
    </row>
    <row r="398" ht="15.75" customHeight="1">
      <c r="A398" s="32"/>
      <c r="B398" s="32"/>
      <c r="C398" s="32"/>
      <c r="D398" s="33"/>
      <c r="E398" s="33"/>
    </row>
    <row r="399" ht="15.75" customHeight="1">
      <c r="A399" s="32"/>
      <c r="B399" s="32"/>
      <c r="C399" s="32"/>
      <c r="D399" s="33"/>
      <c r="E399" s="33"/>
    </row>
    <row r="400" ht="15.75" customHeight="1">
      <c r="A400" s="32"/>
      <c r="B400" s="32"/>
      <c r="C400" s="32"/>
      <c r="D400" s="33"/>
      <c r="E400" s="33"/>
    </row>
    <row r="401" ht="15.75" customHeight="1">
      <c r="A401" s="32"/>
      <c r="B401" s="32"/>
      <c r="C401" s="32"/>
      <c r="D401" s="33"/>
      <c r="E401" s="33"/>
    </row>
    <row r="402" ht="15.75" customHeight="1">
      <c r="A402" s="32"/>
      <c r="B402" s="32"/>
      <c r="C402" s="32"/>
      <c r="D402" s="33"/>
      <c r="E402" s="33"/>
    </row>
    <row r="403" ht="15.75" customHeight="1">
      <c r="A403" s="32"/>
      <c r="B403" s="32"/>
      <c r="C403" s="32"/>
      <c r="D403" s="33"/>
      <c r="E403" s="33"/>
    </row>
    <row r="404" ht="15.75" customHeight="1">
      <c r="A404" s="32"/>
      <c r="B404" s="32"/>
      <c r="C404" s="32"/>
      <c r="D404" s="33"/>
      <c r="E404" s="33"/>
    </row>
    <row r="405" ht="15.75" customHeight="1">
      <c r="A405" s="32"/>
      <c r="B405" s="32"/>
      <c r="C405" s="32"/>
      <c r="D405" s="33"/>
      <c r="E405" s="33"/>
    </row>
    <row r="406" ht="15.75" customHeight="1">
      <c r="A406" s="32"/>
      <c r="B406" s="32"/>
      <c r="C406" s="32"/>
      <c r="D406" s="33"/>
      <c r="E406" s="33"/>
    </row>
    <row r="407" ht="15.75" customHeight="1">
      <c r="A407" s="32"/>
      <c r="B407" s="32"/>
      <c r="C407" s="32"/>
      <c r="D407" s="33"/>
      <c r="E407" s="33"/>
    </row>
    <row r="408" ht="15.75" customHeight="1">
      <c r="A408" s="32"/>
      <c r="B408" s="32"/>
      <c r="C408" s="32"/>
      <c r="D408" s="33"/>
      <c r="E408" s="33"/>
    </row>
    <row r="409" ht="15.75" customHeight="1">
      <c r="A409" s="32"/>
      <c r="B409" s="32"/>
      <c r="C409" s="32"/>
      <c r="D409" s="33"/>
      <c r="E409" s="33"/>
    </row>
    <row r="410" ht="15.75" customHeight="1">
      <c r="A410" s="32"/>
      <c r="B410" s="32"/>
      <c r="C410" s="32"/>
      <c r="D410" s="33"/>
      <c r="E410" s="33"/>
    </row>
    <row r="411" ht="15.75" customHeight="1">
      <c r="A411" s="32"/>
      <c r="B411" s="32"/>
      <c r="C411" s="32"/>
      <c r="D411" s="33"/>
      <c r="E411" s="33"/>
    </row>
    <row r="412" ht="15.75" customHeight="1">
      <c r="A412" s="32"/>
      <c r="B412" s="32"/>
      <c r="C412" s="32"/>
      <c r="D412" s="33"/>
      <c r="E412" s="33"/>
    </row>
    <row r="413" ht="15.75" customHeight="1">
      <c r="A413" s="32"/>
      <c r="B413" s="32"/>
      <c r="C413" s="32"/>
      <c r="D413" s="33"/>
      <c r="E413" s="33"/>
    </row>
    <row r="414" ht="15.75" customHeight="1">
      <c r="A414" s="32"/>
      <c r="B414" s="32"/>
      <c r="C414" s="32"/>
      <c r="D414" s="33"/>
      <c r="E414" s="33"/>
    </row>
    <row r="415" ht="15.75" customHeight="1">
      <c r="A415" s="32"/>
      <c r="B415" s="32"/>
      <c r="C415" s="32"/>
      <c r="D415" s="33"/>
      <c r="E415" s="33"/>
    </row>
    <row r="416" ht="15.75" customHeight="1">
      <c r="A416" s="32"/>
      <c r="B416" s="32"/>
      <c r="C416" s="32"/>
      <c r="D416" s="33"/>
      <c r="E416" s="33"/>
    </row>
    <row r="417" ht="15.75" customHeight="1">
      <c r="A417" s="32"/>
      <c r="B417" s="32"/>
      <c r="C417" s="32"/>
      <c r="D417" s="33"/>
      <c r="E417" s="33"/>
    </row>
    <row r="418" ht="15.75" customHeight="1">
      <c r="A418" s="32"/>
      <c r="B418" s="32"/>
      <c r="C418" s="32"/>
      <c r="D418" s="33"/>
      <c r="E418" s="33"/>
    </row>
    <row r="419" ht="15.75" customHeight="1">
      <c r="A419" s="32"/>
      <c r="B419" s="32"/>
      <c r="C419" s="32"/>
      <c r="D419" s="33"/>
      <c r="E419" s="33"/>
    </row>
    <row r="420" ht="15.75" customHeight="1">
      <c r="A420" s="32"/>
      <c r="B420" s="32"/>
      <c r="C420" s="32"/>
      <c r="D420" s="33"/>
      <c r="E420" s="33"/>
    </row>
    <row r="421" ht="15.75" customHeight="1">
      <c r="A421" s="32"/>
      <c r="B421" s="32"/>
      <c r="C421" s="32"/>
      <c r="D421" s="33"/>
      <c r="E421" s="33"/>
    </row>
    <row r="422" ht="15.75" customHeight="1">
      <c r="A422" s="32"/>
      <c r="B422" s="32"/>
      <c r="C422" s="32"/>
      <c r="D422" s="33"/>
      <c r="E422" s="33"/>
    </row>
    <row r="423" ht="15.75" customHeight="1">
      <c r="A423" s="32"/>
      <c r="B423" s="32"/>
      <c r="C423" s="32"/>
      <c r="D423" s="33"/>
      <c r="E423" s="33"/>
    </row>
    <row r="424" ht="15.75" customHeight="1">
      <c r="A424" s="32"/>
      <c r="B424" s="32"/>
      <c r="C424" s="32"/>
      <c r="D424" s="33"/>
      <c r="E424" s="33"/>
    </row>
    <row r="425" ht="15.75" customHeight="1">
      <c r="A425" s="32"/>
      <c r="B425" s="32"/>
      <c r="C425" s="32"/>
      <c r="D425" s="33"/>
      <c r="E425" s="33"/>
    </row>
    <row r="426" ht="15.75" customHeight="1">
      <c r="A426" s="32"/>
      <c r="B426" s="32"/>
      <c r="C426" s="32"/>
      <c r="D426" s="33"/>
      <c r="E426" s="33"/>
    </row>
    <row r="427" ht="15.75" customHeight="1">
      <c r="A427" s="32"/>
      <c r="B427" s="32"/>
      <c r="C427" s="32"/>
      <c r="D427" s="33"/>
      <c r="E427" s="33"/>
    </row>
    <row r="428" ht="15.75" customHeight="1">
      <c r="A428" s="32"/>
      <c r="B428" s="32"/>
      <c r="C428" s="32"/>
      <c r="D428" s="33"/>
      <c r="E428" s="33"/>
    </row>
    <row r="429" ht="15.75" customHeight="1">
      <c r="A429" s="32"/>
      <c r="B429" s="32"/>
      <c r="C429" s="32"/>
      <c r="D429" s="33"/>
      <c r="E429" s="33"/>
    </row>
    <row r="430" ht="15.75" customHeight="1">
      <c r="A430" s="32"/>
      <c r="B430" s="32"/>
      <c r="C430" s="32"/>
      <c r="D430" s="33"/>
      <c r="E430" s="33"/>
    </row>
    <row r="431" ht="15.75" customHeight="1">
      <c r="A431" s="32"/>
      <c r="B431" s="32"/>
      <c r="C431" s="32"/>
      <c r="D431" s="33"/>
      <c r="E431" s="33"/>
    </row>
    <row r="432" ht="15.75" customHeight="1">
      <c r="A432" s="32"/>
      <c r="B432" s="32"/>
      <c r="C432" s="32"/>
      <c r="D432" s="33"/>
      <c r="E432" s="33"/>
    </row>
    <row r="433" ht="15.75" customHeight="1">
      <c r="A433" s="32"/>
      <c r="B433" s="32"/>
      <c r="C433" s="32"/>
      <c r="D433" s="33"/>
      <c r="E433" s="33"/>
    </row>
    <row r="434" ht="15.75" customHeight="1">
      <c r="A434" s="32"/>
      <c r="B434" s="32"/>
      <c r="C434" s="32"/>
      <c r="D434" s="33"/>
      <c r="E434" s="33"/>
    </row>
    <row r="435" ht="15.75" customHeight="1">
      <c r="A435" s="32"/>
      <c r="B435" s="32"/>
      <c r="C435" s="32"/>
      <c r="D435" s="33"/>
      <c r="E435" s="33"/>
    </row>
    <row r="436" ht="15.75" customHeight="1">
      <c r="A436" s="32"/>
      <c r="B436" s="32"/>
      <c r="C436" s="32"/>
      <c r="D436" s="33"/>
      <c r="E436" s="33"/>
    </row>
    <row r="437" ht="15.75" customHeight="1">
      <c r="A437" s="32"/>
      <c r="B437" s="32"/>
      <c r="C437" s="32"/>
      <c r="D437" s="33"/>
      <c r="E437" s="33"/>
    </row>
    <row r="438" ht="15.75" customHeight="1">
      <c r="A438" s="32"/>
      <c r="B438" s="32"/>
      <c r="C438" s="32"/>
      <c r="D438" s="33"/>
      <c r="E438" s="33"/>
    </row>
    <row r="439" ht="15.75" customHeight="1">
      <c r="A439" s="32"/>
      <c r="B439" s="32"/>
      <c r="C439" s="32"/>
      <c r="D439" s="33"/>
      <c r="E439" s="33"/>
    </row>
    <row r="440" ht="15.75" customHeight="1">
      <c r="A440" s="32"/>
      <c r="B440" s="32"/>
      <c r="C440" s="32"/>
      <c r="D440" s="33"/>
      <c r="E440" s="33"/>
    </row>
    <row r="441" ht="15.75" customHeight="1">
      <c r="A441" s="32"/>
      <c r="B441" s="32"/>
      <c r="C441" s="32"/>
      <c r="D441" s="33"/>
      <c r="E441" s="33"/>
    </row>
    <row r="442" ht="15.75" customHeight="1">
      <c r="A442" s="32"/>
      <c r="B442" s="32"/>
      <c r="C442" s="32"/>
      <c r="D442" s="33"/>
      <c r="E442" s="33"/>
    </row>
    <row r="443" ht="15.75" customHeight="1">
      <c r="A443" s="32"/>
      <c r="B443" s="32"/>
      <c r="C443" s="32"/>
      <c r="D443" s="33"/>
      <c r="E443" s="33"/>
    </row>
    <row r="444" ht="15.75" customHeight="1">
      <c r="A444" s="32"/>
      <c r="B444" s="32"/>
      <c r="C444" s="32"/>
      <c r="D444" s="33"/>
      <c r="E444" s="33"/>
    </row>
    <row r="445" ht="15.75" customHeight="1">
      <c r="A445" s="32"/>
      <c r="B445" s="32"/>
      <c r="C445" s="32"/>
      <c r="D445" s="33"/>
      <c r="E445" s="33"/>
    </row>
    <row r="446" ht="15.75" customHeight="1">
      <c r="A446" s="32"/>
      <c r="B446" s="32"/>
      <c r="C446" s="32"/>
      <c r="D446" s="33"/>
      <c r="E446" s="33"/>
    </row>
    <row r="447" ht="15.75" customHeight="1">
      <c r="A447" s="32"/>
      <c r="B447" s="32"/>
      <c r="C447" s="32"/>
      <c r="D447" s="33"/>
      <c r="E447" s="33"/>
    </row>
    <row r="448" ht="15.75" customHeight="1">
      <c r="A448" s="32"/>
      <c r="B448" s="32"/>
      <c r="C448" s="32"/>
      <c r="D448" s="33"/>
      <c r="E448" s="33"/>
    </row>
    <row r="449" ht="15.75" customHeight="1">
      <c r="A449" s="32"/>
      <c r="B449" s="32"/>
      <c r="C449" s="32"/>
      <c r="D449" s="33"/>
      <c r="E449" s="33"/>
    </row>
    <row r="450" ht="15.75" customHeight="1">
      <c r="A450" s="32"/>
      <c r="B450" s="32"/>
      <c r="C450" s="32"/>
      <c r="D450" s="33"/>
      <c r="E450" s="33"/>
    </row>
    <row r="451" ht="15.75" customHeight="1">
      <c r="A451" s="32"/>
      <c r="B451" s="32"/>
      <c r="C451" s="32"/>
      <c r="D451" s="33"/>
      <c r="E451" s="33"/>
    </row>
    <row r="452" ht="15.75" customHeight="1">
      <c r="A452" s="32"/>
      <c r="B452" s="32"/>
      <c r="C452" s="32"/>
      <c r="D452" s="33"/>
      <c r="E452" s="33"/>
    </row>
    <row r="453" ht="15.75" customHeight="1">
      <c r="A453" s="32"/>
      <c r="B453" s="32"/>
      <c r="C453" s="32"/>
      <c r="D453" s="33"/>
      <c r="E453" s="33"/>
    </row>
    <row r="454" ht="15.75" customHeight="1">
      <c r="A454" s="32"/>
      <c r="B454" s="32"/>
      <c r="C454" s="32"/>
      <c r="D454" s="33"/>
      <c r="E454" s="33"/>
    </row>
    <row r="455" ht="15.75" customHeight="1">
      <c r="A455" s="32"/>
      <c r="B455" s="32"/>
      <c r="C455" s="32"/>
      <c r="D455" s="33"/>
      <c r="E455" s="33"/>
    </row>
    <row r="456" ht="15.75" customHeight="1">
      <c r="A456" s="32"/>
      <c r="B456" s="32"/>
      <c r="C456" s="32"/>
      <c r="D456" s="33"/>
      <c r="E456" s="33"/>
    </row>
    <row r="457" ht="15.75" customHeight="1">
      <c r="A457" s="32"/>
      <c r="B457" s="32"/>
      <c r="C457" s="32"/>
      <c r="D457" s="33"/>
      <c r="E457" s="33"/>
    </row>
    <row r="458" ht="15.75" customHeight="1">
      <c r="A458" s="32"/>
      <c r="B458" s="32"/>
      <c r="C458" s="32"/>
      <c r="D458" s="33"/>
      <c r="E458" s="33"/>
    </row>
    <row r="459" ht="15.75" customHeight="1">
      <c r="A459" s="32"/>
      <c r="B459" s="32"/>
      <c r="C459" s="32"/>
      <c r="D459" s="33"/>
      <c r="E459" s="33"/>
    </row>
    <row r="460" ht="15.75" customHeight="1">
      <c r="A460" s="32"/>
      <c r="B460" s="32"/>
      <c r="C460" s="32"/>
      <c r="D460" s="33"/>
      <c r="E460" s="33"/>
    </row>
    <row r="461" ht="15.75" customHeight="1">
      <c r="A461" s="32"/>
      <c r="B461" s="32"/>
      <c r="C461" s="32"/>
      <c r="D461" s="33"/>
      <c r="E461" s="33"/>
    </row>
    <row r="462" ht="15.75" customHeight="1">
      <c r="A462" s="32"/>
      <c r="B462" s="32"/>
      <c r="C462" s="32"/>
      <c r="D462" s="33"/>
      <c r="E462" s="33"/>
    </row>
    <row r="463" ht="15.75" customHeight="1">
      <c r="A463" s="32"/>
      <c r="B463" s="32"/>
      <c r="C463" s="32"/>
      <c r="D463" s="33"/>
      <c r="E463" s="33"/>
    </row>
    <row r="464" ht="15.75" customHeight="1">
      <c r="A464" s="32"/>
      <c r="B464" s="32"/>
      <c r="C464" s="32"/>
      <c r="D464" s="33"/>
      <c r="E464" s="33"/>
    </row>
    <row r="465" ht="15.75" customHeight="1">
      <c r="A465" s="32"/>
      <c r="B465" s="32"/>
      <c r="C465" s="32"/>
      <c r="D465" s="33"/>
      <c r="E465" s="33"/>
    </row>
    <row r="466" ht="15.75" customHeight="1">
      <c r="A466" s="32"/>
      <c r="B466" s="32"/>
      <c r="C466" s="32"/>
      <c r="D466" s="33"/>
      <c r="E466" s="33"/>
    </row>
    <row r="467" ht="15.75" customHeight="1">
      <c r="A467" s="32"/>
      <c r="B467" s="32"/>
      <c r="C467" s="32"/>
      <c r="D467" s="33"/>
      <c r="E467" s="33"/>
    </row>
    <row r="468" ht="15.75" customHeight="1">
      <c r="A468" s="32"/>
      <c r="B468" s="32"/>
      <c r="C468" s="32"/>
      <c r="D468" s="33"/>
      <c r="E468" s="33"/>
    </row>
    <row r="469" ht="15.75" customHeight="1">
      <c r="A469" s="32"/>
      <c r="B469" s="32"/>
      <c r="C469" s="32"/>
      <c r="D469" s="33"/>
      <c r="E469" s="33"/>
    </row>
    <row r="470" ht="15.75" customHeight="1">
      <c r="A470" s="32"/>
      <c r="B470" s="32"/>
      <c r="C470" s="32"/>
      <c r="D470" s="33"/>
      <c r="E470" s="33"/>
    </row>
    <row r="471" ht="15.75" customHeight="1">
      <c r="A471" s="32"/>
      <c r="B471" s="32"/>
      <c r="C471" s="32"/>
      <c r="D471" s="33"/>
      <c r="E471" s="33"/>
    </row>
    <row r="472" ht="15.75" customHeight="1">
      <c r="A472" s="32"/>
      <c r="B472" s="32"/>
      <c r="C472" s="32"/>
      <c r="D472" s="33"/>
      <c r="E472" s="33"/>
    </row>
    <row r="473" ht="15.75" customHeight="1">
      <c r="A473" s="32"/>
      <c r="B473" s="32"/>
      <c r="C473" s="32"/>
      <c r="D473" s="33"/>
      <c r="E473" s="33"/>
    </row>
    <row r="474" ht="15.75" customHeight="1">
      <c r="A474" s="32"/>
      <c r="B474" s="32"/>
      <c r="C474" s="32"/>
      <c r="D474" s="33"/>
      <c r="E474" s="33"/>
    </row>
    <row r="475" ht="15.75" customHeight="1">
      <c r="A475" s="32"/>
      <c r="B475" s="32"/>
      <c r="C475" s="32"/>
      <c r="D475" s="33"/>
      <c r="E475" s="33"/>
    </row>
    <row r="476" ht="15.75" customHeight="1">
      <c r="A476" s="32"/>
      <c r="B476" s="32"/>
      <c r="C476" s="32"/>
      <c r="D476" s="33"/>
      <c r="E476" s="33"/>
    </row>
    <row r="477" ht="15.75" customHeight="1">
      <c r="A477" s="32"/>
      <c r="B477" s="32"/>
      <c r="C477" s="32"/>
      <c r="D477" s="33"/>
      <c r="E477" s="33"/>
    </row>
    <row r="478" ht="15.75" customHeight="1">
      <c r="A478" s="32"/>
      <c r="B478" s="32"/>
      <c r="C478" s="32"/>
      <c r="D478" s="33"/>
      <c r="E478" s="33"/>
    </row>
    <row r="479" ht="15.75" customHeight="1">
      <c r="A479" s="32"/>
      <c r="B479" s="32"/>
      <c r="C479" s="32"/>
      <c r="D479" s="33"/>
      <c r="E479" s="33"/>
    </row>
    <row r="480" ht="15.75" customHeight="1">
      <c r="A480" s="32"/>
      <c r="B480" s="32"/>
      <c r="C480" s="32"/>
      <c r="D480" s="33"/>
      <c r="E480" s="33"/>
    </row>
    <row r="481" ht="15.75" customHeight="1">
      <c r="A481" s="32"/>
      <c r="B481" s="32"/>
      <c r="C481" s="32"/>
      <c r="D481" s="33"/>
      <c r="E481" s="33"/>
    </row>
    <row r="482" ht="15.75" customHeight="1">
      <c r="A482" s="32"/>
      <c r="B482" s="32"/>
      <c r="C482" s="32"/>
      <c r="D482" s="33"/>
      <c r="E482" s="33"/>
    </row>
    <row r="483" ht="15.75" customHeight="1">
      <c r="A483" s="32"/>
      <c r="B483" s="32"/>
      <c r="C483" s="32"/>
      <c r="D483" s="33"/>
      <c r="E483" s="33"/>
    </row>
    <row r="484" ht="15.75" customHeight="1">
      <c r="A484" s="32"/>
      <c r="B484" s="32"/>
      <c r="C484" s="32"/>
      <c r="D484" s="33"/>
      <c r="E484" s="33"/>
    </row>
    <row r="485" ht="15.75" customHeight="1">
      <c r="A485" s="32"/>
      <c r="B485" s="32"/>
      <c r="C485" s="32"/>
      <c r="D485" s="33"/>
      <c r="E485" s="33"/>
    </row>
    <row r="486" ht="15.75" customHeight="1">
      <c r="A486" s="32"/>
      <c r="B486" s="32"/>
      <c r="C486" s="32"/>
      <c r="D486" s="33"/>
      <c r="E486" s="33"/>
    </row>
    <row r="487" ht="15.75" customHeight="1">
      <c r="A487" s="32"/>
      <c r="B487" s="32"/>
      <c r="C487" s="32"/>
      <c r="D487" s="33"/>
      <c r="E487" s="33"/>
    </row>
    <row r="488" ht="15.75" customHeight="1">
      <c r="A488" s="32"/>
      <c r="B488" s="32"/>
      <c r="C488" s="32"/>
      <c r="D488" s="33"/>
      <c r="E488" s="33"/>
    </row>
    <row r="489" ht="15.75" customHeight="1">
      <c r="A489" s="32"/>
      <c r="B489" s="32"/>
      <c r="C489" s="32"/>
      <c r="D489" s="33"/>
      <c r="E489" s="33"/>
    </row>
    <row r="490" ht="15.75" customHeight="1">
      <c r="A490" s="32"/>
      <c r="B490" s="32"/>
      <c r="C490" s="32"/>
      <c r="D490" s="33"/>
      <c r="E490" s="33"/>
    </row>
    <row r="491" ht="15.75" customHeight="1">
      <c r="A491" s="32"/>
      <c r="B491" s="32"/>
      <c r="C491" s="32"/>
      <c r="D491" s="33"/>
      <c r="E491" s="33"/>
    </row>
    <row r="492" ht="15.75" customHeight="1">
      <c r="A492" s="32"/>
      <c r="B492" s="32"/>
      <c r="C492" s="32"/>
      <c r="D492" s="33"/>
      <c r="E492" s="33"/>
    </row>
    <row r="493" ht="15.75" customHeight="1">
      <c r="A493" s="32"/>
      <c r="B493" s="32"/>
      <c r="C493" s="32"/>
      <c r="D493" s="33"/>
      <c r="E493" s="33"/>
    </row>
    <row r="494" ht="15.75" customHeight="1">
      <c r="A494" s="32"/>
      <c r="B494" s="32"/>
      <c r="C494" s="32"/>
      <c r="D494" s="33"/>
      <c r="E494" s="33"/>
    </row>
    <row r="495" ht="15.75" customHeight="1">
      <c r="A495" s="32"/>
      <c r="B495" s="32"/>
      <c r="C495" s="32"/>
      <c r="D495" s="33"/>
      <c r="E495" s="33"/>
    </row>
    <row r="496" ht="15.75" customHeight="1">
      <c r="A496" s="32"/>
      <c r="B496" s="32"/>
      <c r="C496" s="32"/>
      <c r="D496" s="33"/>
      <c r="E496" s="33"/>
    </row>
    <row r="497" ht="15.75" customHeight="1">
      <c r="A497" s="32"/>
      <c r="B497" s="32"/>
      <c r="C497" s="32"/>
      <c r="D497" s="33"/>
      <c r="E497" s="33"/>
    </row>
    <row r="498" ht="15.75" customHeight="1">
      <c r="A498" s="32"/>
      <c r="B498" s="32"/>
      <c r="C498" s="32"/>
      <c r="D498" s="33"/>
      <c r="E498" s="33"/>
    </row>
    <row r="499" ht="15.75" customHeight="1">
      <c r="A499" s="32"/>
      <c r="B499" s="32"/>
      <c r="C499" s="32"/>
      <c r="D499" s="33"/>
      <c r="E499" s="33"/>
    </row>
    <row r="500" ht="15.75" customHeight="1">
      <c r="A500" s="32"/>
      <c r="B500" s="32"/>
      <c r="C500" s="32"/>
      <c r="D500" s="33"/>
      <c r="E500" s="33"/>
    </row>
    <row r="501" ht="15.75" customHeight="1">
      <c r="A501" s="32"/>
      <c r="B501" s="32"/>
      <c r="C501" s="32"/>
      <c r="D501" s="33"/>
      <c r="E501" s="33"/>
    </row>
    <row r="502" ht="15.75" customHeight="1">
      <c r="A502" s="32"/>
      <c r="B502" s="32"/>
      <c r="C502" s="32"/>
      <c r="D502" s="33"/>
      <c r="E502" s="33"/>
    </row>
    <row r="503" ht="15.75" customHeight="1">
      <c r="A503" s="32"/>
      <c r="B503" s="32"/>
      <c r="C503" s="32"/>
      <c r="D503" s="33"/>
      <c r="E503" s="33"/>
    </row>
    <row r="504" ht="15.75" customHeight="1">
      <c r="A504" s="32"/>
      <c r="B504" s="32"/>
      <c r="C504" s="32"/>
      <c r="D504" s="33"/>
      <c r="E504" s="33"/>
    </row>
    <row r="505" ht="15.75" customHeight="1">
      <c r="A505" s="32"/>
      <c r="B505" s="32"/>
      <c r="C505" s="32"/>
      <c r="D505" s="33"/>
      <c r="E505" s="33"/>
    </row>
    <row r="506" ht="15.75" customHeight="1">
      <c r="A506" s="32"/>
      <c r="B506" s="32"/>
      <c r="C506" s="32"/>
      <c r="D506" s="33"/>
      <c r="E506" s="33"/>
    </row>
    <row r="507" ht="15.75" customHeight="1">
      <c r="A507" s="32"/>
      <c r="B507" s="32"/>
      <c r="C507" s="32"/>
      <c r="D507" s="33"/>
      <c r="E507" s="33"/>
    </row>
    <row r="508" ht="15.75" customHeight="1">
      <c r="A508" s="32"/>
      <c r="B508" s="32"/>
      <c r="C508" s="32"/>
      <c r="D508" s="33"/>
      <c r="E508" s="33"/>
    </row>
    <row r="509" ht="15.75" customHeight="1">
      <c r="A509" s="32"/>
      <c r="B509" s="32"/>
      <c r="C509" s="32"/>
      <c r="D509" s="33"/>
      <c r="E509" s="33"/>
    </row>
    <row r="510" ht="15.75" customHeight="1">
      <c r="A510" s="32"/>
      <c r="B510" s="32"/>
      <c r="C510" s="32"/>
      <c r="D510" s="33"/>
      <c r="E510" s="33"/>
    </row>
    <row r="511" ht="15.75" customHeight="1">
      <c r="A511" s="32"/>
      <c r="B511" s="32"/>
      <c r="C511" s="32"/>
      <c r="D511" s="33"/>
      <c r="E511" s="33"/>
    </row>
    <row r="512" ht="15.75" customHeight="1">
      <c r="A512" s="32"/>
      <c r="B512" s="32"/>
      <c r="C512" s="32"/>
      <c r="D512" s="33"/>
      <c r="E512" s="33"/>
    </row>
    <row r="513" ht="15.75" customHeight="1">
      <c r="A513" s="32"/>
      <c r="B513" s="32"/>
      <c r="C513" s="32"/>
      <c r="D513" s="33"/>
      <c r="E513" s="33"/>
    </row>
    <row r="514" ht="15.75" customHeight="1">
      <c r="A514" s="32"/>
      <c r="B514" s="32"/>
      <c r="C514" s="32"/>
      <c r="D514" s="33"/>
      <c r="E514" s="33"/>
    </row>
    <row r="515" ht="15.75" customHeight="1">
      <c r="A515" s="32"/>
      <c r="B515" s="32"/>
      <c r="C515" s="32"/>
      <c r="D515" s="33"/>
      <c r="E515" s="33"/>
    </row>
    <row r="516" ht="15.75" customHeight="1">
      <c r="A516" s="32"/>
      <c r="B516" s="32"/>
      <c r="C516" s="32"/>
      <c r="D516" s="33"/>
      <c r="E516" s="33"/>
    </row>
    <row r="517" ht="15.75" customHeight="1">
      <c r="A517" s="32"/>
      <c r="B517" s="32"/>
      <c r="C517" s="32"/>
      <c r="D517" s="33"/>
      <c r="E517" s="33"/>
    </row>
    <row r="518" ht="15.75" customHeight="1">
      <c r="A518" s="32"/>
      <c r="B518" s="32"/>
      <c r="C518" s="32"/>
      <c r="D518" s="33"/>
      <c r="E518" s="33"/>
    </row>
    <row r="519" ht="15.75" customHeight="1">
      <c r="A519" s="32"/>
      <c r="B519" s="32"/>
      <c r="C519" s="32"/>
      <c r="D519" s="33"/>
      <c r="E519" s="33"/>
    </row>
    <row r="520" ht="15.75" customHeight="1">
      <c r="A520" s="32"/>
      <c r="B520" s="32"/>
      <c r="C520" s="32"/>
      <c r="D520" s="33"/>
      <c r="E520" s="33"/>
    </row>
    <row r="521" ht="15.75" customHeight="1">
      <c r="A521" s="32"/>
      <c r="B521" s="32"/>
      <c r="C521" s="32"/>
      <c r="D521" s="33"/>
      <c r="E521" s="33"/>
    </row>
    <row r="522" ht="15.75" customHeight="1">
      <c r="A522" s="32"/>
      <c r="B522" s="32"/>
      <c r="C522" s="32"/>
      <c r="D522" s="33"/>
      <c r="E522" s="33"/>
    </row>
    <row r="523" ht="15.75" customHeight="1">
      <c r="A523" s="32"/>
      <c r="B523" s="32"/>
      <c r="C523" s="32"/>
      <c r="D523" s="33"/>
      <c r="E523" s="33"/>
    </row>
    <row r="524" ht="15.75" customHeight="1">
      <c r="A524" s="32"/>
      <c r="B524" s="32"/>
      <c r="C524" s="32"/>
      <c r="D524" s="33"/>
      <c r="E524" s="33"/>
    </row>
    <row r="525" ht="15.75" customHeight="1">
      <c r="A525" s="32"/>
      <c r="B525" s="32"/>
      <c r="C525" s="32"/>
      <c r="D525" s="33"/>
      <c r="E525" s="33"/>
    </row>
    <row r="526" ht="15.75" customHeight="1">
      <c r="A526" s="32"/>
      <c r="B526" s="32"/>
      <c r="C526" s="32"/>
      <c r="D526" s="33"/>
      <c r="E526" s="33"/>
    </row>
    <row r="527" ht="15.75" customHeight="1">
      <c r="A527" s="32"/>
      <c r="B527" s="32"/>
      <c r="C527" s="32"/>
      <c r="D527" s="33"/>
      <c r="E527" s="33"/>
    </row>
    <row r="528" ht="15.75" customHeight="1">
      <c r="A528" s="32"/>
      <c r="B528" s="32"/>
      <c r="C528" s="32"/>
      <c r="D528" s="33"/>
      <c r="E528" s="33"/>
    </row>
    <row r="529" ht="15.75" customHeight="1">
      <c r="A529" s="32"/>
      <c r="B529" s="32"/>
      <c r="C529" s="32"/>
      <c r="D529" s="33"/>
      <c r="E529" s="33"/>
    </row>
    <row r="530" ht="15.75" customHeight="1">
      <c r="A530" s="32"/>
      <c r="B530" s="32"/>
      <c r="C530" s="32"/>
      <c r="D530" s="33"/>
      <c r="E530" s="33"/>
    </row>
    <row r="531" ht="15.75" customHeight="1">
      <c r="A531" s="32"/>
      <c r="B531" s="32"/>
      <c r="C531" s="32"/>
      <c r="D531" s="33"/>
      <c r="E531" s="33"/>
    </row>
    <row r="532" ht="15.75" customHeight="1">
      <c r="A532" s="32"/>
      <c r="B532" s="32"/>
      <c r="C532" s="32"/>
      <c r="D532" s="33"/>
      <c r="E532" s="33"/>
    </row>
    <row r="533" ht="15.75" customHeight="1">
      <c r="A533" s="32"/>
      <c r="B533" s="32"/>
      <c r="C533" s="32"/>
      <c r="D533" s="33"/>
      <c r="E533" s="33"/>
    </row>
    <row r="534" ht="15.75" customHeight="1">
      <c r="A534" s="32"/>
      <c r="B534" s="32"/>
      <c r="C534" s="32"/>
      <c r="D534" s="33"/>
      <c r="E534" s="33"/>
    </row>
    <row r="535" ht="15.75" customHeight="1">
      <c r="A535" s="32"/>
      <c r="B535" s="32"/>
      <c r="C535" s="32"/>
      <c r="D535" s="33"/>
      <c r="E535" s="33"/>
    </row>
    <row r="536" ht="15.75" customHeight="1">
      <c r="A536" s="32"/>
      <c r="B536" s="32"/>
      <c r="C536" s="32"/>
      <c r="D536" s="33"/>
      <c r="E536" s="33"/>
    </row>
    <row r="537" ht="15.75" customHeight="1">
      <c r="A537" s="32"/>
      <c r="B537" s="32"/>
      <c r="C537" s="32"/>
      <c r="D537" s="33"/>
      <c r="E537" s="33"/>
    </row>
    <row r="538" ht="15.75" customHeight="1">
      <c r="A538" s="32"/>
      <c r="B538" s="32"/>
      <c r="C538" s="32"/>
      <c r="D538" s="33"/>
      <c r="E538" s="33"/>
    </row>
    <row r="539" ht="15.75" customHeight="1">
      <c r="A539" s="32"/>
      <c r="B539" s="32"/>
      <c r="C539" s="32"/>
      <c r="D539" s="33"/>
      <c r="E539" s="33"/>
    </row>
    <row r="540" ht="15.75" customHeight="1">
      <c r="A540" s="32"/>
      <c r="B540" s="32"/>
      <c r="C540" s="32"/>
      <c r="D540" s="33"/>
      <c r="E540" s="33"/>
    </row>
    <row r="541" ht="15.75" customHeight="1">
      <c r="A541" s="32"/>
      <c r="B541" s="32"/>
      <c r="C541" s="32"/>
      <c r="D541" s="33"/>
      <c r="E541" s="33"/>
    </row>
    <row r="542" ht="15.75" customHeight="1">
      <c r="A542" s="32"/>
      <c r="B542" s="32"/>
      <c r="C542" s="32"/>
      <c r="D542" s="33"/>
      <c r="E542" s="33"/>
    </row>
    <row r="543" ht="15.75" customHeight="1">
      <c r="A543" s="32"/>
      <c r="B543" s="32"/>
      <c r="C543" s="32"/>
      <c r="D543" s="33"/>
      <c r="E543" s="33"/>
    </row>
    <row r="544" ht="15.75" customHeight="1">
      <c r="A544" s="32"/>
      <c r="B544" s="32"/>
      <c r="C544" s="32"/>
      <c r="D544" s="33"/>
      <c r="E544" s="33"/>
    </row>
    <row r="545" ht="15.75" customHeight="1">
      <c r="A545" s="32"/>
      <c r="B545" s="32"/>
      <c r="C545" s="32"/>
      <c r="D545" s="33"/>
      <c r="E545" s="33"/>
    </row>
    <row r="546" ht="15.75" customHeight="1">
      <c r="A546" s="32"/>
      <c r="B546" s="32"/>
      <c r="C546" s="32"/>
      <c r="D546" s="33"/>
      <c r="E546" s="33"/>
    </row>
    <row r="547" ht="15.75" customHeight="1">
      <c r="A547" s="32"/>
      <c r="B547" s="32"/>
      <c r="C547" s="32"/>
      <c r="D547" s="33"/>
      <c r="E547" s="33"/>
    </row>
    <row r="548" ht="15.75" customHeight="1">
      <c r="A548" s="32"/>
      <c r="B548" s="32"/>
      <c r="C548" s="32"/>
      <c r="D548" s="33"/>
      <c r="E548" s="33"/>
    </row>
    <row r="549" ht="15.75" customHeight="1">
      <c r="A549" s="32"/>
      <c r="B549" s="32"/>
      <c r="C549" s="32"/>
      <c r="D549" s="33"/>
      <c r="E549" s="33"/>
    </row>
    <row r="550" ht="15.75" customHeight="1">
      <c r="A550" s="32"/>
      <c r="B550" s="32"/>
      <c r="C550" s="32"/>
      <c r="D550" s="33"/>
      <c r="E550" s="33"/>
    </row>
    <row r="551" ht="15.75" customHeight="1">
      <c r="A551" s="32"/>
      <c r="B551" s="32"/>
      <c r="C551" s="32"/>
      <c r="D551" s="33"/>
      <c r="E551" s="33"/>
    </row>
    <row r="552" ht="15.75" customHeight="1">
      <c r="A552" s="32"/>
      <c r="B552" s="32"/>
      <c r="C552" s="32"/>
      <c r="D552" s="33"/>
      <c r="E552" s="33"/>
    </row>
    <row r="553" ht="15.75" customHeight="1">
      <c r="A553" s="32"/>
      <c r="B553" s="32"/>
      <c r="C553" s="32"/>
      <c r="D553" s="33"/>
      <c r="E553" s="33"/>
    </row>
    <row r="554" ht="15.75" customHeight="1">
      <c r="A554" s="32"/>
      <c r="B554" s="32"/>
      <c r="C554" s="32"/>
      <c r="D554" s="33"/>
      <c r="E554" s="33"/>
    </row>
    <row r="555" ht="15.75" customHeight="1">
      <c r="A555" s="32"/>
      <c r="B555" s="32"/>
      <c r="C555" s="32"/>
      <c r="D555" s="33"/>
      <c r="E555" s="33"/>
    </row>
    <row r="556" ht="15.75" customHeight="1">
      <c r="A556" s="32"/>
      <c r="B556" s="32"/>
      <c r="C556" s="32"/>
      <c r="D556" s="33"/>
      <c r="E556" s="33"/>
    </row>
    <row r="557" ht="15.75" customHeight="1">
      <c r="A557" s="32"/>
      <c r="B557" s="32"/>
      <c r="C557" s="32"/>
      <c r="D557" s="33"/>
      <c r="E557" s="33"/>
    </row>
    <row r="558" ht="15.75" customHeight="1">
      <c r="A558" s="32"/>
      <c r="B558" s="32"/>
      <c r="C558" s="32"/>
      <c r="D558" s="33"/>
      <c r="E558" s="33"/>
    </row>
    <row r="559" ht="15.75" customHeight="1">
      <c r="A559" s="32"/>
      <c r="B559" s="32"/>
      <c r="C559" s="32"/>
      <c r="D559" s="33"/>
      <c r="E559" s="33"/>
    </row>
    <row r="560" ht="15.75" customHeight="1">
      <c r="A560" s="32"/>
      <c r="B560" s="32"/>
      <c r="C560" s="32"/>
      <c r="D560" s="33"/>
      <c r="E560" s="33"/>
    </row>
    <row r="561" ht="15.75" customHeight="1">
      <c r="A561" s="32"/>
      <c r="B561" s="32"/>
      <c r="C561" s="32"/>
      <c r="D561" s="33"/>
      <c r="E561" s="33"/>
    </row>
    <row r="562" ht="15.75" customHeight="1">
      <c r="A562" s="32"/>
      <c r="B562" s="32"/>
      <c r="C562" s="32"/>
      <c r="D562" s="33"/>
      <c r="E562" s="33"/>
    </row>
    <row r="563" ht="15.75" customHeight="1">
      <c r="A563" s="32"/>
      <c r="B563" s="32"/>
      <c r="C563" s="32"/>
      <c r="D563" s="33"/>
      <c r="E563" s="33"/>
    </row>
    <row r="564" ht="15.75" customHeight="1">
      <c r="A564" s="32"/>
      <c r="B564" s="32"/>
      <c r="C564" s="32"/>
      <c r="D564" s="33"/>
      <c r="E564" s="33"/>
    </row>
    <row r="565" ht="15.75" customHeight="1">
      <c r="A565" s="32"/>
      <c r="B565" s="32"/>
      <c r="C565" s="32"/>
      <c r="D565" s="33"/>
      <c r="E565" s="33"/>
    </row>
    <row r="566" ht="15.75" customHeight="1">
      <c r="A566" s="32"/>
      <c r="B566" s="32"/>
      <c r="C566" s="32"/>
      <c r="D566" s="33"/>
      <c r="E566" s="33"/>
    </row>
    <row r="567" ht="15.75" customHeight="1">
      <c r="A567" s="32"/>
      <c r="B567" s="32"/>
      <c r="C567" s="32"/>
      <c r="D567" s="33"/>
      <c r="E567" s="33"/>
    </row>
    <row r="568" ht="15.75" customHeight="1">
      <c r="A568" s="32"/>
      <c r="B568" s="32"/>
      <c r="C568" s="32"/>
      <c r="D568" s="33"/>
      <c r="E568" s="33"/>
    </row>
    <row r="569" ht="15.75" customHeight="1">
      <c r="A569" s="32"/>
      <c r="B569" s="32"/>
      <c r="C569" s="32"/>
      <c r="D569" s="33"/>
      <c r="E569" s="33"/>
    </row>
    <row r="570" ht="15.75" customHeight="1">
      <c r="A570" s="32"/>
      <c r="B570" s="32"/>
      <c r="C570" s="32"/>
      <c r="D570" s="33"/>
      <c r="E570" s="33"/>
    </row>
    <row r="571" ht="15.75" customHeight="1">
      <c r="A571" s="32"/>
      <c r="B571" s="32"/>
      <c r="C571" s="32"/>
      <c r="D571" s="33"/>
      <c r="E571" s="33"/>
    </row>
    <row r="572" ht="15.75" customHeight="1">
      <c r="A572" s="32"/>
      <c r="B572" s="32"/>
      <c r="C572" s="32"/>
      <c r="D572" s="33"/>
      <c r="E572" s="33"/>
    </row>
    <row r="573" ht="15.75" customHeight="1">
      <c r="A573" s="32"/>
      <c r="B573" s="32"/>
      <c r="C573" s="32"/>
      <c r="D573" s="33"/>
      <c r="E573" s="33"/>
    </row>
    <row r="574" ht="15.75" customHeight="1">
      <c r="A574" s="32"/>
      <c r="B574" s="32"/>
      <c r="C574" s="32"/>
      <c r="D574" s="33"/>
      <c r="E574" s="33"/>
    </row>
    <row r="575" ht="15.75" customHeight="1">
      <c r="A575" s="32"/>
      <c r="B575" s="32"/>
      <c r="C575" s="32"/>
      <c r="D575" s="33"/>
      <c r="E575" s="33"/>
    </row>
    <row r="576" ht="15.75" customHeight="1">
      <c r="A576" s="32"/>
      <c r="B576" s="32"/>
      <c r="C576" s="32"/>
      <c r="D576" s="33"/>
      <c r="E576" s="33"/>
    </row>
    <row r="577" ht="15.75" customHeight="1">
      <c r="A577" s="32"/>
      <c r="B577" s="32"/>
      <c r="C577" s="32"/>
      <c r="D577" s="33"/>
      <c r="E577" s="33"/>
    </row>
    <row r="578" ht="15.75" customHeight="1">
      <c r="A578" s="32"/>
      <c r="B578" s="32"/>
      <c r="C578" s="32"/>
      <c r="D578" s="33"/>
      <c r="E578" s="33"/>
    </row>
    <row r="579" ht="15.75" customHeight="1">
      <c r="A579" s="32"/>
      <c r="B579" s="32"/>
      <c r="C579" s="32"/>
      <c r="D579" s="33"/>
      <c r="E579" s="33"/>
    </row>
    <row r="580" ht="15.75" customHeight="1">
      <c r="A580" s="32"/>
      <c r="B580" s="32"/>
      <c r="C580" s="32"/>
      <c r="D580" s="33"/>
      <c r="E580" s="33"/>
    </row>
    <row r="581" ht="15.75" customHeight="1">
      <c r="A581" s="32"/>
      <c r="B581" s="32"/>
      <c r="C581" s="32"/>
      <c r="D581" s="33"/>
      <c r="E581" s="33"/>
    </row>
    <row r="582" ht="15.75" customHeight="1">
      <c r="A582" s="32"/>
      <c r="B582" s="32"/>
      <c r="C582" s="32"/>
      <c r="D582" s="33"/>
      <c r="E582" s="33"/>
    </row>
    <row r="583" ht="15.75" customHeight="1">
      <c r="A583" s="32"/>
      <c r="B583" s="32"/>
      <c r="C583" s="32"/>
      <c r="D583" s="33"/>
      <c r="E583" s="33"/>
    </row>
    <row r="584" ht="15.75" customHeight="1">
      <c r="A584" s="32"/>
      <c r="B584" s="32"/>
      <c r="C584" s="32"/>
      <c r="D584" s="33"/>
      <c r="E584" s="33"/>
    </row>
    <row r="585" ht="15.75" customHeight="1">
      <c r="A585" s="32"/>
      <c r="B585" s="32"/>
      <c r="C585" s="32"/>
      <c r="D585" s="33"/>
      <c r="E585" s="33"/>
    </row>
    <row r="586" ht="15.75" customHeight="1">
      <c r="A586" s="32"/>
      <c r="B586" s="32"/>
      <c r="C586" s="32"/>
      <c r="D586" s="33"/>
      <c r="E586" s="33"/>
    </row>
    <row r="587" ht="15.75" customHeight="1">
      <c r="A587" s="32"/>
      <c r="B587" s="32"/>
      <c r="C587" s="32"/>
      <c r="D587" s="33"/>
      <c r="E587" s="33"/>
    </row>
    <row r="588" ht="15.75" customHeight="1">
      <c r="A588" s="32"/>
      <c r="B588" s="32"/>
      <c r="C588" s="32"/>
      <c r="D588" s="33"/>
      <c r="E588" s="33"/>
    </row>
    <row r="589" ht="15.75" customHeight="1">
      <c r="A589" s="32"/>
      <c r="B589" s="32"/>
      <c r="C589" s="32"/>
      <c r="D589" s="33"/>
      <c r="E589" s="33"/>
    </row>
    <row r="590" ht="15.75" customHeight="1">
      <c r="A590" s="32"/>
      <c r="B590" s="32"/>
      <c r="C590" s="32"/>
      <c r="D590" s="33"/>
      <c r="E590" s="33"/>
    </row>
    <row r="591" ht="15.75" customHeight="1">
      <c r="A591" s="32"/>
      <c r="B591" s="32"/>
      <c r="C591" s="32"/>
      <c r="D591" s="33"/>
      <c r="E591" s="33"/>
    </row>
    <row r="592" ht="15.75" customHeight="1">
      <c r="A592" s="32"/>
      <c r="B592" s="32"/>
      <c r="C592" s="32"/>
      <c r="D592" s="33"/>
      <c r="E592" s="33"/>
    </row>
    <row r="593" ht="15.75" customHeight="1">
      <c r="A593" s="32"/>
      <c r="B593" s="32"/>
      <c r="C593" s="32"/>
      <c r="D593" s="33"/>
      <c r="E593" s="33"/>
    </row>
    <row r="594" ht="15.75" customHeight="1">
      <c r="A594" s="32"/>
      <c r="B594" s="32"/>
      <c r="C594" s="32"/>
      <c r="D594" s="33"/>
      <c r="E594" s="33"/>
    </row>
    <row r="595" ht="15.75" customHeight="1">
      <c r="A595" s="32"/>
      <c r="B595" s="32"/>
      <c r="C595" s="32"/>
      <c r="D595" s="33"/>
      <c r="E595" s="33"/>
    </row>
    <row r="596" ht="15.75" customHeight="1">
      <c r="A596" s="32"/>
      <c r="B596" s="32"/>
      <c r="C596" s="32"/>
      <c r="D596" s="33"/>
      <c r="E596" s="33"/>
    </row>
    <row r="597" ht="15.75" customHeight="1">
      <c r="A597" s="32"/>
      <c r="B597" s="32"/>
      <c r="C597" s="32"/>
      <c r="D597" s="33"/>
      <c r="E597" s="33"/>
    </row>
    <row r="598" ht="15.75" customHeight="1">
      <c r="A598" s="32"/>
      <c r="B598" s="32"/>
      <c r="C598" s="32"/>
      <c r="D598" s="33"/>
      <c r="E598" s="33"/>
    </row>
    <row r="599" ht="15.75" customHeight="1">
      <c r="A599" s="32"/>
      <c r="B599" s="32"/>
      <c r="C599" s="32"/>
      <c r="D599" s="33"/>
      <c r="E599" s="33"/>
    </row>
    <row r="600" ht="15.75" customHeight="1">
      <c r="A600" s="32"/>
      <c r="B600" s="32"/>
      <c r="C600" s="32"/>
      <c r="D600" s="33"/>
      <c r="E600" s="33"/>
    </row>
    <row r="601" ht="15.75" customHeight="1">
      <c r="A601" s="32"/>
      <c r="B601" s="32"/>
      <c r="C601" s="32"/>
      <c r="D601" s="33"/>
      <c r="E601" s="33"/>
    </row>
    <row r="602" ht="15.75" customHeight="1">
      <c r="A602" s="32"/>
      <c r="B602" s="32"/>
      <c r="C602" s="32"/>
      <c r="D602" s="33"/>
      <c r="E602" s="33"/>
    </row>
    <row r="603" ht="15.75" customHeight="1">
      <c r="A603" s="32"/>
      <c r="B603" s="32"/>
      <c r="C603" s="32"/>
      <c r="D603" s="33"/>
      <c r="E603" s="33"/>
    </row>
    <row r="604" ht="15.75" customHeight="1">
      <c r="A604" s="32"/>
      <c r="B604" s="32"/>
      <c r="C604" s="32"/>
      <c r="D604" s="33"/>
      <c r="E604" s="33"/>
    </row>
    <row r="605" ht="15.75" customHeight="1">
      <c r="A605" s="32"/>
      <c r="B605" s="32"/>
      <c r="C605" s="32"/>
      <c r="D605" s="33"/>
      <c r="E605" s="33"/>
    </row>
    <row r="606" ht="15.75" customHeight="1">
      <c r="A606" s="32"/>
      <c r="B606" s="32"/>
      <c r="C606" s="32"/>
      <c r="D606" s="33"/>
      <c r="E606" s="33"/>
    </row>
    <row r="607" ht="15.75" customHeight="1">
      <c r="A607" s="32"/>
      <c r="B607" s="32"/>
      <c r="C607" s="32"/>
      <c r="D607" s="33"/>
      <c r="E607" s="33"/>
    </row>
    <row r="608" ht="15.75" customHeight="1">
      <c r="A608" s="32"/>
      <c r="B608" s="32"/>
      <c r="C608" s="32"/>
      <c r="D608" s="33"/>
      <c r="E608" s="33"/>
    </row>
    <row r="609" ht="15.75" customHeight="1">
      <c r="A609" s="32"/>
      <c r="B609" s="32"/>
      <c r="C609" s="32"/>
      <c r="D609" s="33"/>
      <c r="E609" s="33"/>
    </row>
    <row r="610" ht="15.75" customHeight="1">
      <c r="A610" s="32"/>
      <c r="B610" s="32"/>
      <c r="C610" s="32"/>
      <c r="D610" s="33"/>
      <c r="E610" s="33"/>
    </row>
    <row r="611" ht="15.75" customHeight="1">
      <c r="A611" s="32"/>
      <c r="B611" s="32"/>
      <c r="C611" s="32"/>
      <c r="D611" s="33"/>
      <c r="E611" s="33"/>
    </row>
    <row r="612" ht="15.75" customHeight="1">
      <c r="A612" s="32"/>
      <c r="B612" s="32"/>
      <c r="C612" s="32"/>
      <c r="D612" s="33"/>
      <c r="E612" s="33"/>
    </row>
    <row r="613" ht="15.75" customHeight="1">
      <c r="A613" s="32"/>
      <c r="B613" s="32"/>
      <c r="C613" s="32"/>
      <c r="D613" s="33"/>
      <c r="E613" s="33"/>
    </row>
    <row r="614" ht="15.75" customHeight="1">
      <c r="A614" s="32"/>
      <c r="B614" s="32"/>
      <c r="C614" s="32"/>
      <c r="D614" s="33"/>
      <c r="E614" s="33"/>
    </row>
    <row r="615" ht="15.75" customHeight="1">
      <c r="A615" s="32"/>
      <c r="B615" s="32"/>
      <c r="C615" s="32"/>
      <c r="D615" s="33"/>
      <c r="E615" s="33"/>
    </row>
    <row r="616" ht="15.75" customHeight="1">
      <c r="A616" s="32"/>
      <c r="B616" s="32"/>
      <c r="C616" s="32"/>
      <c r="D616" s="33"/>
      <c r="E616" s="33"/>
    </row>
    <row r="617" ht="15.75" customHeight="1">
      <c r="A617" s="32"/>
      <c r="B617" s="32"/>
      <c r="C617" s="32"/>
      <c r="D617" s="33"/>
      <c r="E617" s="33"/>
    </row>
    <row r="618" ht="15.75" customHeight="1">
      <c r="A618" s="32"/>
      <c r="B618" s="32"/>
      <c r="C618" s="32"/>
      <c r="D618" s="33"/>
      <c r="E618" s="33"/>
    </row>
    <row r="619" ht="15.75" customHeight="1">
      <c r="A619" s="32"/>
      <c r="B619" s="32"/>
      <c r="C619" s="32"/>
      <c r="D619" s="33"/>
      <c r="E619" s="33"/>
    </row>
    <row r="620" ht="15.75" customHeight="1">
      <c r="A620" s="32"/>
      <c r="B620" s="32"/>
      <c r="C620" s="32"/>
      <c r="D620" s="33"/>
      <c r="E620" s="33"/>
    </row>
    <row r="621" ht="15.75" customHeight="1">
      <c r="A621" s="32"/>
      <c r="B621" s="32"/>
      <c r="C621" s="32"/>
      <c r="D621" s="33"/>
      <c r="E621" s="33"/>
    </row>
    <row r="622" ht="15.75" customHeight="1">
      <c r="A622" s="32"/>
      <c r="B622" s="32"/>
      <c r="C622" s="32"/>
      <c r="D622" s="33"/>
      <c r="E622" s="33"/>
    </row>
    <row r="623" ht="15.75" customHeight="1">
      <c r="A623" s="32"/>
      <c r="B623" s="32"/>
      <c r="C623" s="32"/>
      <c r="D623" s="33"/>
      <c r="E623" s="33"/>
    </row>
    <row r="624" ht="15.75" customHeight="1">
      <c r="A624" s="32"/>
      <c r="B624" s="32"/>
      <c r="C624" s="32"/>
      <c r="D624" s="33"/>
      <c r="E624" s="33"/>
    </row>
    <row r="625" ht="15.75" customHeight="1">
      <c r="A625" s="32"/>
      <c r="B625" s="32"/>
      <c r="C625" s="32"/>
      <c r="D625" s="33"/>
      <c r="E625" s="33"/>
    </row>
    <row r="626" ht="15.75" customHeight="1">
      <c r="A626" s="32"/>
      <c r="B626" s="32"/>
      <c r="C626" s="32"/>
      <c r="D626" s="33"/>
      <c r="E626" s="33"/>
    </row>
    <row r="627" ht="15.75" customHeight="1">
      <c r="A627" s="32"/>
      <c r="B627" s="32"/>
      <c r="C627" s="32"/>
      <c r="D627" s="33"/>
      <c r="E627" s="33"/>
    </row>
    <row r="628" ht="15.75" customHeight="1">
      <c r="A628" s="32"/>
      <c r="B628" s="32"/>
      <c r="C628" s="32"/>
      <c r="D628" s="33"/>
      <c r="E628" s="33"/>
    </row>
    <row r="629" ht="15.75" customHeight="1">
      <c r="A629" s="32"/>
      <c r="B629" s="32"/>
      <c r="C629" s="32"/>
      <c r="D629" s="33"/>
      <c r="E629" s="33"/>
    </row>
    <row r="630" ht="15.75" customHeight="1">
      <c r="A630" s="32"/>
      <c r="B630" s="32"/>
      <c r="C630" s="32"/>
      <c r="D630" s="33"/>
      <c r="E630" s="33"/>
    </row>
    <row r="631" ht="15.75" customHeight="1">
      <c r="A631" s="32"/>
      <c r="B631" s="32"/>
      <c r="C631" s="32"/>
      <c r="D631" s="33"/>
      <c r="E631" s="33"/>
    </row>
    <row r="632" ht="15.75" customHeight="1">
      <c r="A632" s="32"/>
      <c r="B632" s="32"/>
      <c r="C632" s="32"/>
      <c r="D632" s="33"/>
      <c r="E632" s="33"/>
    </row>
    <row r="633" ht="15.75" customHeight="1">
      <c r="A633" s="32"/>
      <c r="B633" s="32"/>
      <c r="C633" s="32"/>
      <c r="D633" s="33"/>
      <c r="E633" s="33"/>
    </row>
    <row r="634" ht="15.75" customHeight="1">
      <c r="A634" s="32"/>
      <c r="B634" s="32"/>
      <c r="C634" s="32"/>
      <c r="D634" s="33"/>
      <c r="E634" s="33"/>
    </row>
    <row r="635" ht="15.75" customHeight="1">
      <c r="A635" s="32"/>
      <c r="B635" s="32"/>
      <c r="C635" s="32"/>
      <c r="D635" s="33"/>
      <c r="E635" s="33"/>
    </row>
    <row r="636" ht="15.75" customHeight="1">
      <c r="A636" s="32"/>
      <c r="B636" s="32"/>
      <c r="C636" s="32"/>
      <c r="D636" s="33"/>
      <c r="E636" s="33"/>
    </row>
    <row r="637" ht="15.75" customHeight="1">
      <c r="A637" s="32"/>
      <c r="B637" s="32"/>
      <c r="C637" s="32"/>
      <c r="D637" s="33"/>
      <c r="E637" s="33"/>
    </row>
    <row r="638" ht="15.75" customHeight="1">
      <c r="A638" s="32"/>
      <c r="B638" s="32"/>
      <c r="C638" s="32"/>
      <c r="D638" s="33"/>
      <c r="E638" s="33"/>
    </row>
    <row r="639" ht="15.75" customHeight="1">
      <c r="A639" s="32"/>
      <c r="B639" s="32"/>
      <c r="C639" s="32"/>
      <c r="D639" s="33"/>
      <c r="E639" s="33"/>
    </row>
    <row r="640" ht="15.75" customHeight="1">
      <c r="A640" s="32"/>
      <c r="B640" s="32"/>
      <c r="C640" s="32"/>
      <c r="D640" s="33"/>
      <c r="E640" s="33"/>
    </row>
    <row r="641" ht="15.75" customHeight="1">
      <c r="A641" s="32"/>
      <c r="B641" s="32"/>
      <c r="C641" s="32"/>
      <c r="D641" s="33"/>
      <c r="E641" s="33"/>
    </row>
    <row r="642" ht="15.75" customHeight="1">
      <c r="A642" s="32"/>
      <c r="B642" s="32"/>
      <c r="C642" s="32"/>
      <c r="D642" s="33"/>
      <c r="E642" s="33"/>
    </row>
    <row r="643" ht="15.75" customHeight="1">
      <c r="A643" s="32"/>
      <c r="B643" s="32"/>
      <c r="C643" s="32"/>
      <c r="D643" s="33"/>
      <c r="E643" s="33"/>
    </row>
    <row r="644" ht="15.75" customHeight="1">
      <c r="A644" s="32"/>
      <c r="B644" s="32"/>
      <c r="C644" s="32"/>
      <c r="D644" s="33"/>
      <c r="E644" s="33"/>
    </row>
    <row r="645" ht="15.75" customHeight="1">
      <c r="A645" s="32"/>
      <c r="B645" s="32"/>
      <c r="C645" s="32"/>
      <c r="D645" s="33"/>
      <c r="E645" s="33"/>
    </row>
    <row r="646" ht="15.75" customHeight="1">
      <c r="A646" s="32"/>
      <c r="B646" s="32"/>
      <c r="C646" s="32"/>
      <c r="D646" s="33"/>
      <c r="E646" s="33"/>
    </row>
    <row r="647" ht="15.75" customHeight="1">
      <c r="A647" s="32"/>
      <c r="B647" s="32"/>
      <c r="C647" s="32"/>
      <c r="D647" s="33"/>
      <c r="E647" s="33"/>
    </row>
    <row r="648" ht="15.75" customHeight="1">
      <c r="A648" s="32"/>
      <c r="B648" s="32"/>
      <c r="C648" s="32"/>
      <c r="D648" s="33"/>
      <c r="E648" s="33"/>
    </row>
    <row r="649" ht="15.75" customHeight="1">
      <c r="A649" s="32"/>
      <c r="B649" s="32"/>
      <c r="C649" s="32"/>
      <c r="D649" s="33"/>
      <c r="E649" s="33"/>
    </row>
    <row r="650" ht="15.75" customHeight="1">
      <c r="A650" s="32"/>
      <c r="B650" s="32"/>
      <c r="C650" s="32"/>
      <c r="D650" s="33"/>
      <c r="E650" s="33"/>
    </row>
    <row r="651" ht="15.75" customHeight="1">
      <c r="A651" s="32"/>
      <c r="B651" s="32"/>
      <c r="C651" s="32"/>
      <c r="D651" s="33"/>
      <c r="E651" s="33"/>
    </row>
    <row r="652" ht="15.75" customHeight="1">
      <c r="A652" s="32"/>
      <c r="B652" s="32"/>
      <c r="C652" s="32"/>
      <c r="D652" s="33"/>
      <c r="E652" s="33"/>
    </row>
    <row r="653" ht="15.75" customHeight="1">
      <c r="A653" s="32"/>
      <c r="B653" s="32"/>
      <c r="C653" s="32"/>
      <c r="D653" s="33"/>
      <c r="E653" s="33"/>
    </row>
    <row r="654" ht="15.75" customHeight="1">
      <c r="A654" s="32"/>
      <c r="B654" s="32"/>
      <c r="C654" s="32"/>
      <c r="D654" s="33"/>
      <c r="E654" s="33"/>
    </row>
    <row r="655" ht="15.75" customHeight="1">
      <c r="A655" s="32"/>
      <c r="B655" s="32"/>
      <c r="C655" s="32"/>
      <c r="D655" s="33"/>
      <c r="E655" s="33"/>
    </row>
    <row r="656" ht="15.75" customHeight="1">
      <c r="A656" s="32"/>
      <c r="B656" s="32"/>
      <c r="C656" s="32"/>
      <c r="D656" s="33"/>
      <c r="E656" s="33"/>
    </row>
    <row r="657" ht="15.75" customHeight="1">
      <c r="A657" s="32"/>
      <c r="B657" s="32"/>
      <c r="C657" s="32"/>
      <c r="D657" s="33"/>
      <c r="E657" s="33"/>
    </row>
    <row r="658" ht="15.75" customHeight="1">
      <c r="A658" s="32"/>
      <c r="B658" s="32"/>
      <c r="C658" s="32"/>
      <c r="D658" s="33"/>
      <c r="E658" s="33"/>
    </row>
    <row r="659" ht="15.75" customHeight="1">
      <c r="A659" s="32"/>
      <c r="B659" s="32"/>
      <c r="C659" s="32"/>
      <c r="D659" s="33"/>
      <c r="E659" s="33"/>
    </row>
    <row r="660" ht="15.75" customHeight="1">
      <c r="A660" s="32"/>
      <c r="B660" s="32"/>
      <c r="C660" s="32"/>
      <c r="D660" s="33"/>
      <c r="E660" s="33"/>
    </row>
    <row r="661" ht="15.75" customHeight="1">
      <c r="A661" s="32"/>
      <c r="B661" s="32"/>
      <c r="C661" s="32"/>
      <c r="D661" s="33"/>
      <c r="E661" s="33"/>
    </row>
    <row r="662" ht="15.75" customHeight="1">
      <c r="A662" s="32"/>
      <c r="B662" s="32"/>
      <c r="C662" s="32"/>
      <c r="D662" s="33"/>
      <c r="E662" s="33"/>
    </row>
    <row r="663" ht="15.75" customHeight="1">
      <c r="A663" s="32"/>
      <c r="B663" s="32"/>
      <c r="C663" s="32"/>
      <c r="D663" s="33"/>
      <c r="E663" s="33"/>
    </row>
    <row r="664" ht="15.75" customHeight="1">
      <c r="A664" s="32"/>
      <c r="B664" s="32"/>
      <c r="C664" s="32"/>
      <c r="D664" s="33"/>
      <c r="E664" s="33"/>
    </row>
    <row r="665" ht="15.75" customHeight="1">
      <c r="A665" s="32"/>
      <c r="B665" s="32"/>
      <c r="C665" s="32"/>
      <c r="D665" s="33"/>
      <c r="E665" s="33"/>
    </row>
    <row r="666" ht="15.75" customHeight="1">
      <c r="A666" s="32"/>
      <c r="B666" s="32"/>
      <c r="C666" s="32"/>
      <c r="D666" s="33"/>
      <c r="E666" s="33"/>
    </row>
    <row r="667" ht="15.75" customHeight="1">
      <c r="A667" s="32"/>
      <c r="B667" s="32"/>
      <c r="C667" s="32"/>
      <c r="D667" s="33"/>
      <c r="E667" s="33"/>
    </row>
    <row r="668" ht="15.75" customHeight="1">
      <c r="A668" s="32"/>
      <c r="B668" s="32"/>
      <c r="C668" s="32"/>
      <c r="D668" s="33"/>
      <c r="E668" s="33"/>
    </row>
    <row r="669" ht="15.75" customHeight="1">
      <c r="A669" s="32"/>
      <c r="B669" s="32"/>
      <c r="C669" s="32"/>
      <c r="D669" s="33"/>
      <c r="E669" s="33"/>
    </row>
    <row r="670" ht="15.75" customHeight="1">
      <c r="A670" s="32"/>
      <c r="B670" s="32"/>
      <c r="C670" s="32"/>
      <c r="D670" s="33"/>
      <c r="E670" s="33"/>
    </row>
    <row r="671" ht="15.75" customHeight="1">
      <c r="A671" s="32"/>
      <c r="B671" s="32"/>
      <c r="C671" s="32"/>
      <c r="D671" s="33"/>
      <c r="E671" s="33"/>
    </row>
    <row r="672" ht="15.75" customHeight="1">
      <c r="A672" s="32"/>
      <c r="B672" s="32"/>
      <c r="C672" s="32"/>
      <c r="D672" s="33"/>
      <c r="E672" s="33"/>
    </row>
    <row r="673" ht="15.75" customHeight="1">
      <c r="A673" s="32"/>
      <c r="B673" s="32"/>
      <c r="C673" s="32"/>
      <c r="D673" s="33"/>
      <c r="E673" s="33"/>
    </row>
    <row r="674" ht="15.75" customHeight="1">
      <c r="A674" s="32"/>
      <c r="B674" s="32"/>
      <c r="C674" s="32"/>
      <c r="D674" s="33"/>
      <c r="E674" s="33"/>
    </row>
    <row r="675" ht="15.75" customHeight="1">
      <c r="A675" s="32"/>
      <c r="B675" s="32"/>
      <c r="C675" s="32"/>
      <c r="D675" s="33"/>
      <c r="E675" s="33"/>
    </row>
    <row r="676" ht="15.75" customHeight="1">
      <c r="A676" s="32"/>
      <c r="B676" s="32"/>
      <c r="C676" s="32"/>
      <c r="D676" s="33"/>
      <c r="E676" s="33"/>
    </row>
    <row r="677" ht="15.75" customHeight="1">
      <c r="A677" s="32"/>
      <c r="B677" s="32"/>
      <c r="C677" s="32"/>
      <c r="D677" s="33"/>
      <c r="E677" s="33"/>
    </row>
    <row r="678" ht="15.75" customHeight="1">
      <c r="A678" s="32"/>
      <c r="B678" s="32"/>
      <c r="C678" s="32"/>
      <c r="D678" s="33"/>
      <c r="E678" s="33"/>
    </row>
    <row r="679" ht="15.75" customHeight="1">
      <c r="A679" s="32"/>
      <c r="B679" s="32"/>
      <c r="C679" s="32"/>
      <c r="D679" s="33"/>
      <c r="E679" s="33"/>
    </row>
    <row r="680" ht="15.75" customHeight="1">
      <c r="A680" s="32"/>
      <c r="B680" s="32"/>
      <c r="C680" s="32"/>
      <c r="D680" s="33"/>
      <c r="E680" s="33"/>
    </row>
    <row r="681" ht="15.75" customHeight="1">
      <c r="A681" s="32"/>
      <c r="B681" s="32"/>
      <c r="C681" s="32"/>
      <c r="D681" s="33"/>
      <c r="E681" s="33"/>
    </row>
    <row r="682" ht="15.75" customHeight="1">
      <c r="A682" s="32"/>
      <c r="B682" s="32"/>
      <c r="C682" s="32"/>
      <c r="D682" s="33"/>
      <c r="E682" s="33"/>
    </row>
    <row r="683" ht="15.75" customHeight="1">
      <c r="A683" s="32"/>
      <c r="B683" s="32"/>
      <c r="C683" s="32"/>
      <c r="D683" s="33"/>
      <c r="E683" s="33"/>
    </row>
    <row r="684" ht="15.75" customHeight="1">
      <c r="A684" s="32"/>
      <c r="B684" s="32"/>
      <c r="C684" s="32"/>
      <c r="D684" s="33"/>
      <c r="E684" s="33"/>
    </row>
    <row r="685" ht="15.75" customHeight="1">
      <c r="A685" s="32"/>
      <c r="B685" s="32"/>
      <c r="C685" s="32"/>
      <c r="D685" s="33"/>
      <c r="E685" s="33"/>
    </row>
    <row r="686" ht="15.75" customHeight="1">
      <c r="A686" s="32"/>
      <c r="B686" s="32"/>
      <c r="C686" s="32"/>
      <c r="D686" s="33"/>
      <c r="E686" s="33"/>
    </row>
    <row r="687" ht="15.75" customHeight="1">
      <c r="A687" s="32"/>
      <c r="B687" s="32"/>
      <c r="C687" s="32"/>
      <c r="D687" s="33"/>
      <c r="E687" s="33"/>
    </row>
    <row r="688" ht="15.75" customHeight="1">
      <c r="A688" s="32"/>
      <c r="B688" s="32"/>
      <c r="C688" s="32"/>
      <c r="D688" s="33"/>
      <c r="E688" s="33"/>
    </row>
    <row r="689" ht="15.75" customHeight="1">
      <c r="A689" s="32"/>
      <c r="B689" s="32"/>
      <c r="C689" s="32"/>
      <c r="D689" s="33"/>
      <c r="E689" s="33"/>
    </row>
    <row r="690" ht="15.75" customHeight="1">
      <c r="A690" s="32"/>
      <c r="B690" s="32"/>
      <c r="C690" s="32"/>
      <c r="D690" s="33"/>
      <c r="E690" s="33"/>
    </row>
    <row r="691" ht="15.75" customHeight="1">
      <c r="A691" s="32"/>
      <c r="B691" s="32"/>
      <c r="C691" s="32"/>
      <c r="D691" s="33"/>
      <c r="E691" s="33"/>
    </row>
    <row r="692" ht="15.75" customHeight="1">
      <c r="A692" s="32"/>
      <c r="B692" s="32"/>
      <c r="C692" s="32"/>
      <c r="D692" s="33"/>
      <c r="E692" s="33"/>
    </row>
    <row r="693" ht="15.75" customHeight="1">
      <c r="A693" s="32"/>
      <c r="B693" s="32"/>
      <c r="C693" s="32"/>
      <c r="D693" s="33"/>
      <c r="E693" s="33"/>
    </row>
    <row r="694" ht="15.75" customHeight="1">
      <c r="A694" s="32"/>
      <c r="B694" s="32"/>
      <c r="C694" s="32"/>
      <c r="D694" s="33"/>
      <c r="E694" s="33"/>
    </row>
    <row r="695" ht="15.75" customHeight="1">
      <c r="A695" s="32"/>
      <c r="B695" s="32"/>
      <c r="C695" s="32"/>
      <c r="D695" s="33"/>
      <c r="E695" s="33"/>
    </row>
    <row r="696" ht="15.75" customHeight="1">
      <c r="A696" s="32"/>
      <c r="B696" s="32"/>
      <c r="C696" s="32"/>
      <c r="D696" s="33"/>
      <c r="E696" s="33"/>
    </row>
    <row r="697" ht="15.75" customHeight="1">
      <c r="A697" s="32"/>
      <c r="B697" s="32"/>
      <c r="C697" s="32"/>
      <c r="D697" s="33"/>
      <c r="E697" s="33"/>
    </row>
    <row r="698" ht="15.75" customHeight="1">
      <c r="A698" s="32"/>
      <c r="B698" s="32"/>
      <c r="C698" s="32"/>
      <c r="D698" s="33"/>
      <c r="E698" s="33"/>
    </row>
    <row r="699" ht="15.75" customHeight="1">
      <c r="A699" s="32"/>
      <c r="B699" s="32"/>
      <c r="C699" s="32"/>
      <c r="D699" s="33"/>
      <c r="E699" s="33"/>
    </row>
    <row r="700" ht="15.75" customHeight="1">
      <c r="A700" s="32"/>
      <c r="B700" s="32"/>
      <c r="C700" s="32"/>
      <c r="D700" s="33"/>
      <c r="E700" s="33"/>
    </row>
    <row r="701" ht="15.75" customHeight="1">
      <c r="A701" s="32"/>
      <c r="B701" s="32"/>
      <c r="C701" s="32"/>
      <c r="D701" s="33"/>
      <c r="E701" s="33"/>
    </row>
    <row r="702" ht="15.75" customHeight="1">
      <c r="A702" s="32"/>
      <c r="B702" s="32"/>
      <c r="C702" s="32"/>
      <c r="D702" s="33"/>
      <c r="E702" s="33"/>
    </row>
    <row r="703" ht="15.75" customHeight="1">
      <c r="A703" s="32"/>
      <c r="B703" s="32"/>
      <c r="C703" s="32"/>
      <c r="D703" s="33"/>
      <c r="E703" s="33"/>
    </row>
    <row r="704" ht="15.75" customHeight="1">
      <c r="A704" s="32"/>
      <c r="B704" s="32"/>
      <c r="C704" s="32"/>
      <c r="D704" s="33"/>
      <c r="E704" s="33"/>
    </row>
    <row r="705" ht="15.75" customHeight="1">
      <c r="A705" s="32"/>
      <c r="B705" s="32"/>
      <c r="C705" s="32"/>
      <c r="D705" s="33"/>
      <c r="E705" s="33"/>
    </row>
    <row r="706" ht="15.75" customHeight="1">
      <c r="A706" s="32"/>
      <c r="B706" s="32"/>
      <c r="C706" s="32"/>
      <c r="D706" s="33"/>
      <c r="E706" s="33"/>
    </row>
    <row r="707" ht="15.75" customHeight="1">
      <c r="A707" s="32"/>
      <c r="B707" s="32"/>
      <c r="C707" s="32"/>
      <c r="D707" s="33"/>
      <c r="E707" s="33"/>
    </row>
    <row r="708" ht="15.75" customHeight="1">
      <c r="A708" s="32"/>
      <c r="B708" s="32"/>
      <c r="C708" s="32"/>
      <c r="D708" s="33"/>
      <c r="E708" s="33"/>
    </row>
    <row r="709" ht="15.75" customHeight="1">
      <c r="A709" s="32"/>
      <c r="B709" s="32"/>
      <c r="C709" s="32"/>
      <c r="D709" s="33"/>
      <c r="E709" s="33"/>
    </row>
    <row r="710" ht="15.75" customHeight="1">
      <c r="A710" s="32"/>
      <c r="B710" s="32"/>
      <c r="C710" s="32"/>
      <c r="D710" s="33"/>
      <c r="E710" s="33"/>
    </row>
    <row r="711" ht="15.75" customHeight="1">
      <c r="A711" s="32"/>
      <c r="B711" s="32"/>
      <c r="C711" s="32"/>
      <c r="D711" s="33"/>
      <c r="E711" s="33"/>
    </row>
    <row r="712" ht="15.75" customHeight="1">
      <c r="A712" s="32"/>
      <c r="B712" s="32"/>
      <c r="C712" s="32"/>
      <c r="D712" s="33"/>
      <c r="E712" s="33"/>
    </row>
    <row r="713" ht="15.75" customHeight="1">
      <c r="A713" s="32"/>
      <c r="B713" s="32"/>
      <c r="C713" s="32"/>
      <c r="D713" s="33"/>
      <c r="E713" s="33"/>
    </row>
    <row r="714" ht="15.75" customHeight="1">
      <c r="A714" s="32"/>
      <c r="B714" s="32"/>
      <c r="C714" s="32"/>
      <c r="D714" s="33"/>
      <c r="E714" s="33"/>
    </row>
    <row r="715" ht="15.75" customHeight="1">
      <c r="A715" s="32"/>
      <c r="B715" s="32"/>
      <c r="C715" s="32"/>
      <c r="D715" s="33"/>
      <c r="E715" s="33"/>
    </row>
    <row r="716" ht="15.75" customHeight="1">
      <c r="A716" s="32"/>
      <c r="B716" s="32"/>
      <c r="C716" s="32"/>
      <c r="D716" s="33"/>
      <c r="E716" s="33"/>
    </row>
    <row r="717" ht="15.75" customHeight="1">
      <c r="A717" s="32"/>
      <c r="B717" s="32"/>
      <c r="C717" s="32"/>
      <c r="D717" s="33"/>
      <c r="E717" s="33"/>
    </row>
    <row r="718" ht="15.75" customHeight="1">
      <c r="A718" s="32"/>
      <c r="B718" s="32"/>
      <c r="C718" s="32"/>
      <c r="D718" s="33"/>
      <c r="E718" s="33"/>
    </row>
    <row r="719" ht="15.75" customHeight="1">
      <c r="A719" s="32"/>
      <c r="B719" s="32"/>
      <c r="C719" s="32"/>
      <c r="D719" s="33"/>
      <c r="E719" s="33"/>
    </row>
    <row r="720" ht="15.75" customHeight="1">
      <c r="A720" s="32"/>
      <c r="B720" s="32"/>
      <c r="C720" s="32"/>
      <c r="D720" s="33"/>
      <c r="E720" s="33"/>
    </row>
    <row r="721" ht="15.75" customHeight="1">
      <c r="A721" s="32"/>
      <c r="B721" s="32"/>
      <c r="C721" s="32"/>
      <c r="D721" s="33"/>
      <c r="E721" s="33"/>
    </row>
    <row r="722" ht="15.75" customHeight="1">
      <c r="A722" s="32"/>
      <c r="B722" s="32"/>
      <c r="C722" s="32"/>
      <c r="D722" s="33"/>
      <c r="E722" s="33"/>
    </row>
    <row r="723" ht="15.75" customHeight="1">
      <c r="A723" s="32"/>
      <c r="B723" s="32"/>
      <c r="C723" s="32"/>
      <c r="D723" s="33"/>
      <c r="E723" s="33"/>
    </row>
    <row r="724" ht="15.75" customHeight="1">
      <c r="A724" s="32"/>
      <c r="B724" s="32"/>
      <c r="C724" s="32"/>
      <c r="D724" s="33"/>
      <c r="E724" s="33"/>
    </row>
    <row r="725" ht="15.75" customHeight="1">
      <c r="A725" s="32"/>
      <c r="B725" s="32"/>
      <c r="C725" s="32"/>
      <c r="D725" s="33"/>
      <c r="E725" s="33"/>
    </row>
    <row r="726" ht="15.75" customHeight="1">
      <c r="A726" s="32"/>
      <c r="B726" s="32"/>
      <c r="C726" s="32"/>
      <c r="D726" s="33"/>
      <c r="E726" s="33"/>
    </row>
    <row r="727" ht="15.75" customHeight="1">
      <c r="A727" s="32"/>
      <c r="B727" s="32"/>
      <c r="C727" s="32"/>
      <c r="D727" s="33"/>
      <c r="E727" s="33"/>
    </row>
    <row r="728" ht="15.75" customHeight="1">
      <c r="A728" s="32"/>
      <c r="B728" s="32"/>
      <c r="C728" s="32"/>
      <c r="D728" s="33"/>
      <c r="E728" s="33"/>
    </row>
    <row r="729" ht="15.75" customHeight="1">
      <c r="A729" s="32"/>
      <c r="B729" s="32"/>
      <c r="C729" s="32"/>
      <c r="D729" s="33"/>
      <c r="E729" s="33"/>
    </row>
    <row r="730" ht="15.75" customHeight="1">
      <c r="A730" s="32"/>
      <c r="B730" s="32"/>
      <c r="C730" s="32"/>
      <c r="D730" s="33"/>
      <c r="E730" s="33"/>
    </row>
    <row r="731" ht="15.75" customHeight="1">
      <c r="A731" s="32"/>
      <c r="B731" s="32"/>
      <c r="C731" s="32"/>
      <c r="D731" s="33"/>
      <c r="E731" s="33"/>
    </row>
    <row r="732" ht="15.75" customHeight="1">
      <c r="A732" s="32"/>
      <c r="B732" s="32"/>
      <c r="C732" s="32"/>
      <c r="D732" s="33"/>
      <c r="E732" s="33"/>
    </row>
    <row r="733" ht="15.75" customHeight="1">
      <c r="A733" s="32"/>
      <c r="B733" s="32"/>
      <c r="C733" s="32"/>
      <c r="D733" s="33"/>
      <c r="E733" s="33"/>
    </row>
    <row r="734" ht="15.75" customHeight="1">
      <c r="A734" s="32"/>
      <c r="B734" s="32"/>
      <c r="C734" s="32"/>
      <c r="D734" s="33"/>
      <c r="E734" s="33"/>
    </row>
    <row r="735" ht="15.75" customHeight="1">
      <c r="A735" s="32"/>
      <c r="B735" s="32"/>
      <c r="C735" s="32"/>
      <c r="D735" s="33"/>
      <c r="E735" s="33"/>
    </row>
    <row r="736" ht="15.75" customHeight="1">
      <c r="A736" s="32"/>
      <c r="B736" s="32"/>
      <c r="C736" s="32"/>
      <c r="D736" s="33"/>
      <c r="E736" s="33"/>
    </row>
    <row r="737" ht="15.75" customHeight="1">
      <c r="A737" s="32"/>
      <c r="B737" s="32"/>
      <c r="C737" s="32"/>
      <c r="D737" s="33"/>
      <c r="E737" s="33"/>
    </row>
    <row r="738" ht="15.75" customHeight="1">
      <c r="A738" s="32"/>
      <c r="B738" s="32"/>
      <c r="C738" s="32"/>
      <c r="D738" s="33"/>
      <c r="E738" s="33"/>
    </row>
    <row r="739" ht="15.75" customHeight="1">
      <c r="A739" s="32"/>
      <c r="B739" s="32"/>
      <c r="C739" s="32"/>
      <c r="D739" s="33"/>
      <c r="E739" s="33"/>
    </row>
    <row r="740" ht="15.75" customHeight="1">
      <c r="A740" s="32"/>
      <c r="B740" s="32"/>
      <c r="C740" s="32"/>
      <c r="D740" s="33"/>
      <c r="E740" s="33"/>
    </row>
    <row r="741" ht="15.75" customHeight="1">
      <c r="A741" s="32"/>
      <c r="B741" s="32"/>
      <c r="C741" s="32"/>
      <c r="D741" s="33"/>
      <c r="E741" s="33"/>
    </row>
    <row r="742" ht="15.75" customHeight="1">
      <c r="A742" s="32"/>
      <c r="B742" s="32"/>
      <c r="C742" s="32"/>
      <c r="D742" s="33"/>
      <c r="E742" s="33"/>
    </row>
    <row r="743" ht="15.75" customHeight="1">
      <c r="A743" s="32"/>
      <c r="B743" s="32"/>
      <c r="C743" s="32"/>
      <c r="D743" s="33"/>
      <c r="E743" s="33"/>
    </row>
    <row r="744" ht="15.75" customHeight="1">
      <c r="A744" s="32"/>
      <c r="B744" s="32"/>
      <c r="C744" s="32"/>
      <c r="D744" s="33"/>
      <c r="E744" s="33"/>
    </row>
    <row r="745" ht="15.75" customHeight="1">
      <c r="A745" s="32"/>
      <c r="B745" s="32"/>
      <c r="C745" s="32"/>
      <c r="D745" s="33"/>
      <c r="E745" s="33"/>
    </row>
    <row r="746" ht="15.75" customHeight="1">
      <c r="A746" s="32"/>
      <c r="B746" s="32"/>
      <c r="C746" s="32"/>
      <c r="D746" s="33"/>
      <c r="E746" s="33"/>
    </row>
    <row r="747" ht="15.75" customHeight="1">
      <c r="A747" s="32"/>
      <c r="B747" s="32"/>
      <c r="C747" s="32"/>
      <c r="D747" s="33"/>
      <c r="E747" s="33"/>
    </row>
    <row r="748" ht="15.75" customHeight="1">
      <c r="A748" s="32"/>
      <c r="B748" s="32"/>
      <c r="C748" s="32"/>
      <c r="D748" s="33"/>
      <c r="E748" s="33"/>
    </row>
    <row r="749" ht="15.75" customHeight="1">
      <c r="A749" s="32"/>
      <c r="B749" s="32"/>
      <c r="C749" s="32"/>
      <c r="D749" s="33"/>
      <c r="E749" s="33"/>
    </row>
    <row r="750" ht="15.75" customHeight="1">
      <c r="A750" s="32"/>
      <c r="B750" s="32"/>
      <c r="C750" s="32"/>
      <c r="D750" s="33"/>
      <c r="E750" s="33"/>
    </row>
    <row r="751" ht="15.75" customHeight="1">
      <c r="A751" s="32"/>
      <c r="B751" s="32"/>
      <c r="C751" s="32"/>
      <c r="D751" s="33"/>
      <c r="E751" s="33"/>
    </row>
    <row r="752" ht="15.75" customHeight="1">
      <c r="A752" s="32"/>
      <c r="B752" s="32"/>
      <c r="C752" s="32"/>
      <c r="D752" s="33"/>
      <c r="E752" s="33"/>
    </row>
    <row r="753" ht="15.75" customHeight="1">
      <c r="A753" s="32"/>
      <c r="B753" s="32"/>
      <c r="C753" s="32"/>
      <c r="D753" s="33"/>
      <c r="E753" s="33"/>
    </row>
    <row r="754" ht="15.75" customHeight="1">
      <c r="A754" s="32"/>
      <c r="B754" s="32"/>
      <c r="C754" s="32"/>
      <c r="D754" s="33"/>
      <c r="E754" s="33"/>
    </row>
    <row r="755" ht="15.75" customHeight="1">
      <c r="A755" s="32"/>
      <c r="B755" s="32"/>
      <c r="C755" s="32"/>
      <c r="D755" s="33"/>
      <c r="E755" s="33"/>
    </row>
    <row r="756" ht="15.75" customHeight="1">
      <c r="A756" s="32"/>
      <c r="B756" s="32"/>
      <c r="C756" s="32"/>
      <c r="D756" s="33"/>
      <c r="E756" s="33"/>
    </row>
    <row r="757" ht="15.75" customHeight="1">
      <c r="A757" s="32"/>
      <c r="B757" s="32"/>
      <c r="C757" s="32"/>
      <c r="D757" s="33"/>
      <c r="E757" s="33"/>
    </row>
    <row r="758" ht="15.75" customHeight="1">
      <c r="A758" s="32"/>
      <c r="B758" s="32"/>
      <c r="C758" s="32"/>
      <c r="D758" s="33"/>
      <c r="E758" s="33"/>
    </row>
    <row r="759" ht="15.75" customHeight="1">
      <c r="A759" s="32"/>
      <c r="B759" s="32"/>
      <c r="C759" s="32"/>
      <c r="D759" s="33"/>
      <c r="E759" s="33"/>
    </row>
    <row r="760" ht="15.75" customHeight="1">
      <c r="A760" s="32"/>
      <c r="B760" s="32"/>
      <c r="C760" s="32"/>
      <c r="D760" s="33"/>
      <c r="E760" s="33"/>
    </row>
    <row r="761" ht="15.75" customHeight="1">
      <c r="A761" s="32"/>
      <c r="B761" s="32"/>
      <c r="C761" s="32"/>
      <c r="D761" s="33"/>
      <c r="E761" s="33"/>
    </row>
    <row r="762" ht="15.75" customHeight="1">
      <c r="A762" s="32"/>
      <c r="B762" s="32"/>
      <c r="C762" s="32"/>
      <c r="D762" s="33"/>
      <c r="E762" s="33"/>
    </row>
    <row r="763" ht="15.75" customHeight="1">
      <c r="A763" s="32"/>
      <c r="B763" s="32"/>
      <c r="C763" s="32"/>
      <c r="D763" s="33"/>
      <c r="E763" s="33"/>
    </row>
    <row r="764" ht="15.75" customHeight="1">
      <c r="A764" s="32"/>
      <c r="B764" s="32"/>
      <c r="C764" s="32"/>
      <c r="D764" s="33"/>
      <c r="E764" s="33"/>
    </row>
    <row r="765" ht="15.75" customHeight="1">
      <c r="A765" s="32"/>
      <c r="B765" s="32"/>
      <c r="C765" s="32"/>
      <c r="D765" s="33"/>
      <c r="E765" s="33"/>
    </row>
    <row r="766" ht="15.75" customHeight="1">
      <c r="A766" s="32"/>
      <c r="B766" s="32"/>
      <c r="C766" s="32"/>
      <c r="D766" s="33"/>
      <c r="E766" s="33"/>
    </row>
    <row r="767" ht="15.75" customHeight="1">
      <c r="A767" s="32"/>
      <c r="B767" s="32"/>
      <c r="C767" s="32"/>
      <c r="D767" s="33"/>
      <c r="E767" s="33"/>
    </row>
    <row r="768" ht="15.75" customHeight="1">
      <c r="A768" s="32"/>
      <c r="B768" s="32"/>
      <c r="C768" s="32"/>
      <c r="D768" s="33"/>
      <c r="E768" s="33"/>
    </row>
    <row r="769" ht="15.75" customHeight="1">
      <c r="A769" s="32"/>
      <c r="B769" s="32"/>
      <c r="C769" s="32"/>
      <c r="D769" s="33"/>
      <c r="E769" s="33"/>
    </row>
    <row r="770" ht="15.75" customHeight="1">
      <c r="A770" s="32"/>
      <c r="B770" s="32"/>
      <c r="C770" s="32"/>
      <c r="D770" s="33"/>
      <c r="E770" s="33"/>
    </row>
    <row r="771" ht="15.75" customHeight="1">
      <c r="A771" s="32"/>
      <c r="B771" s="32"/>
      <c r="C771" s="32"/>
      <c r="D771" s="33"/>
      <c r="E771" s="33"/>
    </row>
    <row r="772" ht="15.75" customHeight="1">
      <c r="A772" s="32"/>
      <c r="B772" s="32"/>
      <c r="C772" s="32"/>
      <c r="D772" s="33"/>
      <c r="E772" s="33"/>
    </row>
    <row r="773" ht="15.75" customHeight="1">
      <c r="A773" s="32"/>
      <c r="B773" s="32"/>
      <c r="C773" s="32"/>
      <c r="D773" s="33"/>
      <c r="E773" s="33"/>
    </row>
    <row r="774" ht="15.75" customHeight="1">
      <c r="A774" s="32"/>
      <c r="B774" s="32"/>
      <c r="C774" s="32"/>
      <c r="D774" s="33"/>
      <c r="E774" s="33"/>
    </row>
    <row r="775" ht="15.75" customHeight="1">
      <c r="A775" s="32"/>
      <c r="B775" s="32"/>
      <c r="C775" s="32"/>
      <c r="D775" s="33"/>
      <c r="E775" s="33"/>
    </row>
    <row r="776" ht="15.75" customHeight="1">
      <c r="A776" s="32"/>
      <c r="B776" s="32"/>
      <c r="C776" s="32"/>
      <c r="D776" s="33"/>
      <c r="E776" s="33"/>
    </row>
    <row r="777" ht="15.75" customHeight="1">
      <c r="A777" s="32"/>
      <c r="B777" s="32"/>
      <c r="C777" s="32"/>
      <c r="D777" s="33"/>
      <c r="E777" s="33"/>
    </row>
    <row r="778" ht="15.75" customHeight="1">
      <c r="A778" s="32"/>
      <c r="B778" s="32"/>
      <c r="C778" s="32"/>
      <c r="D778" s="33"/>
      <c r="E778" s="33"/>
    </row>
    <row r="779" ht="15.75" customHeight="1">
      <c r="A779" s="32"/>
      <c r="B779" s="32"/>
      <c r="C779" s="32"/>
      <c r="D779" s="33"/>
      <c r="E779" s="33"/>
    </row>
    <row r="780" ht="15.75" customHeight="1">
      <c r="A780" s="32"/>
      <c r="B780" s="32"/>
      <c r="C780" s="32"/>
      <c r="D780" s="33"/>
      <c r="E780" s="33"/>
    </row>
    <row r="781" ht="15.75" customHeight="1">
      <c r="A781" s="32"/>
      <c r="B781" s="32"/>
      <c r="C781" s="32"/>
      <c r="D781" s="33"/>
      <c r="E781" s="33"/>
    </row>
    <row r="782" ht="15.75" customHeight="1">
      <c r="A782" s="32"/>
      <c r="B782" s="32"/>
      <c r="C782" s="32"/>
      <c r="D782" s="33"/>
      <c r="E782" s="33"/>
    </row>
    <row r="783" ht="15.75" customHeight="1">
      <c r="A783" s="32"/>
      <c r="B783" s="32"/>
      <c r="C783" s="32"/>
      <c r="D783" s="33"/>
      <c r="E783" s="33"/>
    </row>
    <row r="784" ht="15.75" customHeight="1">
      <c r="A784" s="32"/>
      <c r="B784" s="32"/>
      <c r="C784" s="32"/>
      <c r="D784" s="33"/>
      <c r="E784" s="33"/>
    </row>
    <row r="785" ht="15.75" customHeight="1">
      <c r="A785" s="32"/>
      <c r="B785" s="32"/>
      <c r="C785" s="32"/>
      <c r="D785" s="33"/>
      <c r="E785" s="33"/>
    </row>
    <row r="786" ht="15.75" customHeight="1">
      <c r="A786" s="32"/>
      <c r="B786" s="32"/>
      <c r="C786" s="32"/>
      <c r="D786" s="33"/>
      <c r="E786" s="33"/>
    </row>
    <row r="787" ht="15.75" customHeight="1">
      <c r="A787" s="32"/>
      <c r="B787" s="32"/>
      <c r="C787" s="32"/>
      <c r="D787" s="33"/>
      <c r="E787" s="33"/>
    </row>
    <row r="788" ht="15.75" customHeight="1">
      <c r="A788" s="32"/>
      <c r="B788" s="32"/>
      <c r="C788" s="32"/>
      <c r="D788" s="33"/>
      <c r="E788" s="33"/>
    </row>
    <row r="789" ht="15.75" customHeight="1">
      <c r="A789" s="32"/>
      <c r="B789" s="32"/>
      <c r="C789" s="32"/>
      <c r="D789" s="33"/>
      <c r="E789" s="33"/>
    </row>
    <row r="790" ht="15.75" customHeight="1">
      <c r="A790" s="32"/>
      <c r="B790" s="32"/>
      <c r="C790" s="32"/>
      <c r="D790" s="33"/>
      <c r="E790" s="33"/>
    </row>
    <row r="791" ht="15.75" customHeight="1">
      <c r="A791" s="32"/>
      <c r="B791" s="32"/>
      <c r="C791" s="32"/>
      <c r="D791" s="33"/>
      <c r="E791" s="33"/>
    </row>
    <row r="792" ht="15.75" customHeight="1">
      <c r="A792" s="32"/>
      <c r="B792" s="32"/>
      <c r="C792" s="32"/>
      <c r="D792" s="33"/>
      <c r="E792" s="33"/>
    </row>
    <row r="793" ht="15.75" customHeight="1">
      <c r="A793" s="32"/>
      <c r="B793" s="32"/>
      <c r="C793" s="32"/>
      <c r="D793" s="33"/>
      <c r="E793" s="33"/>
    </row>
    <row r="794" ht="15.75" customHeight="1">
      <c r="A794" s="32"/>
      <c r="B794" s="32"/>
      <c r="C794" s="32"/>
      <c r="D794" s="33"/>
      <c r="E794" s="33"/>
    </row>
    <row r="795" ht="15.75" customHeight="1">
      <c r="A795" s="32"/>
      <c r="B795" s="32"/>
      <c r="C795" s="32"/>
      <c r="D795" s="33"/>
      <c r="E795" s="33"/>
    </row>
    <row r="796" ht="15.75" customHeight="1">
      <c r="A796" s="32"/>
      <c r="B796" s="32"/>
      <c r="C796" s="32"/>
      <c r="D796" s="33"/>
      <c r="E796" s="33"/>
    </row>
    <row r="797" ht="15.75" customHeight="1">
      <c r="A797" s="32"/>
      <c r="B797" s="32"/>
      <c r="C797" s="32"/>
      <c r="D797" s="33"/>
      <c r="E797" s="33"/>
    </row>
    <row r="798" ht="15.75" customHeight="1">
      <c r="A798" s="32"/>
      <c r="B798" s="32"/>
      <c r="C798" s="32"/>
      <c r="D798" s="33"/>
      <c r="E798" s="33"/>
    </row>
    <row r="799" ht="15.75" customHeight="1">
      <c r="A799" s="32"/>
      <c r="B799" s="32"/>
      <c r="C799" s="32"/>
      <c r="D799" s="33"/>
      <c r="E799" s="33"/>
    </row>
    <row r="800" ht="15.75" customHeight="1">
      <c r="A800" s="32"/>
      <c r="B800" s="32"/>
      <c r="C800" s="32"/>
      <c r="D800" s="33"/>
      <c r="E800" s="33"/>
    </row>
    <row r="801" ht="15.75" customHeight="1">
      <c r="A801" s="32"/>
      <c r="B801" s="32"/>
      <c r="C801" s="32"/>
      <c r="D801" s="33"/>
      <c r="E801" s="33"/>
    </row>
    <row r="802" ht="15.75" customHeight="1">
      <c r="A802" s="32"/>
      <c r="B802" s="32"/>
      <c r="C802" s="32"/>
      <c r="D802" s="33"/>
      <c r="E802" s="33"/>
    </row>
    <row r="803" ht="15.75" customHeight="1">
      <c r="A803" s="32"/>
      <c r="B803" s="32"/>
      <c r="C803" s="32"/>
      <c r="D803" s="33"/>
      <c r="E803" s="33"/>
    </row>
    <row r="804" ht="15.75" customHeight="1">
      <c r="A804" s="32"/>
      <c r="B804" s="32"/>
      <c r="C804" s="32"/>
      <c r="D804" s="33"/>
      <c r="E804" s="33"/>
    </row>
    <row r="805" ht="15.75" customHeight="1">
      <c r="A805" s="32"/>
      <c r="B805" s="32"/>
      <c r="C805" s="32"/>
      <c r="D805" s="33"/>
      <c r="E805" s="33"/>
    </row>
    <row r="806" ht="15.75" customHeight="1">
      <c r="A806" s="32"/>
      <c r="B806" s="32"/>
      <c r="C806" s="32"/>
      <c r="D806" s="33"/>
      <c r="E806" s="33"/>
    </row>
    <row r="807" ht="15.75" customHeight="1">
      <c r="A807" s="32"/>
      <c r="B807" s="32"/>
      <c r="C807" s="32"/>
      <c r="D807" s="33"/>
      <c r="E807" s="33"/>
    </row>
    <row r="808" ht="15.75" customHeight="1">
      <c r="A808" s="32"/>
      <c r="B808" s="32"/>
      <c r="C808" s="32"/>
      <c r="D808" s="33"/>
      <c r="E808" s="33"/>
    </row>
    <row r="809" ht="15.75" customHeight="1">
      <c r="A809" s="32"/>
      <c r="B809" s="32"/>
      <c r="C809" s="32"/>
      <c r="D809" s="33"/>
      <c r="E809" s="33"/>
    </row>
    <row r="810" ht="15.75" customHeight="1">
      <c r="A810" s="32"/>
      <c r="B810" s="32"/>
      <c r="C810" s="32"/>
      <c r="D810" s="33"/>
      <c r="E810" s="33"/>
    </row>
    <row r="811" ht="15.75" customHeight="1">
      <c r="A811" s="32"/>
      <c r="B811" s="32"/>
      <c r="C811" s="32"/>
      <c r="D811" s="33"/>
      <c r="E811" s="33"/>
    </row>
    <row r="812" ht="15.75" customHeight="1">
      <c r="A812" s="32"/>
      <c r="B812" s="32"/>
      <c r="C812" s="32"/>
      <c r="D812" s="33"/>
      <c r="E812" s="33"/>
    </row>
    <row r="813" ht="15.75" customHeight="1">
      <c r="A813" s="32"/>
      <c r="B813" s="32"/>
      <c r="C813" s="32"/>
      <c r="D813" s="33"/>
      <c r="E813" s="33"/>
    </row>
    <row r="814" ht="15.75" customHeight="1">
      <c r="A814" s="32"/>
      <c r="B814" s="32"/>
      <c r="C814" s="32"/>
      <c r="D814" s="33"/>
      <c r="E814" s="33"/>
    </row>
    <row r="815" ht="15.75" customHeight="1">
      <c r="A815" s="32"/>
      <c r="B815" s="32"/>
      <c r="C815" s="32"/>
      <c r="D815" s="33"/>
      <c r="E815" s="33"/>
    </row>
    <row r="816" ht="15.75" customHeight="1">
      <c r="A816" s="32"/>
      <c r="B816" s="32"/>
      <c r="C816" s="32"/>
      <c r="D816" s="33"/>
      <c r="E816" s="33"/>
    </row>
    <row r="817" ht="15.75" customHeight="1">
      <c r="A817" s="32"/>
      <c r="B817" s="32"/>
      <c r="C817" s="32"/>
      <c r="D817" s="33"/>
      <c r="E817" s="33"/>
    </row>
    <row r="818" ht="15.75" customHeight="1">
      <c r="A818" s="32"/>
      <c r="B818" s="32"/>
      <c r="C818" s="32"/>
      <c r="D818" s="33"/>
      <c r="E818" s="33"/>
    </row>
    <row r="819" ht="15.75" customHeight="1">
      <c r="A819" s="32"/>
      <c r="B819" s="32"/>
      <c r="C819" s="32"/>
      <c r="D819" s="33"/>
      <c r="E819" s="33"/>
    </row>
    <row r="820" ht="15.75" customHeight="1">
      <c r="A820" s="32"/>
      <c r="B820" s="32"/>
      <c r="C820" s="32"/>
      <c r="D820" s="33"/>
      <c r="E820" s="33"/>
    </row>
    <row r="821" ht="15.75" customHeight="1">
      <c r="A821" s="32"/>
      <c r="B821" s="32"/>
      <c r="C821" s="32"/>
      <c r="D821" s="33"/>
      <c r="E821" s="33"/>
    </row>
    <row r="822" ht="15.75" customHeight="1">
      <c r="A822" s="32"/>
      <c r="B822" s="32"/>
      <c r="C822" s="32"/>
      <c r="D822" s="33"/>
      <c r="E822" s="33"/>
    </row>
    <row r="823" ht="15.75" customHeight="1">
      <c r="A823" s="32"/>
      <c r="B823" s="32"/>
      <c r="C823" s="32"/>
      <c r="D823" s="33"/>
      <c r="E823" s="33"/>
    </row>
    <row r="824" ht="15.75" customHeight="1">
      <c r="A824" s="32"/>
      <c r="B824" s="32"/>
      <c r="C824" s="32"/>
      <c r="D824" s="33"/>
      <c r="E824" s="33"/>
    </row>
    <row r="825" ht="15.75" customHeight="1">
      <c r="A825" s="32"/>
      <c r="B825" s="32"/>
      <c r="C825" s="32"/>
      <c r="D825" s="33"/>
      <c r="E825" s="33"/>
    </row>
    <row r="826" ht="15.75" customHeight="1">
      <c r="A826" s="32"/>
      <c r="B826" s="32"/>
      <c r="C826" s="32"/>
      <c r="D826" s="33"/>
      <c r="E826" s="33"/>
    </row>
    <row r="827" ht="15.75" customHeight="1">
      <c r="A827" s="32"/>
      <c r="B827" s="32"/>
      <c r="C827" s="32"/>
      <c r="D827" s="33"/>
      <c r="E827" s="33"/>
    </row>
    <row r="828" ht="15.75" customHeight="1">
      <c r="A828" s="32"/>
      <c r="B828" s="32"/>
      <c r="C828" s="32"/>
      <c r="D828" s="33"/>
      <c r="E828" s="33"/>
    </row>
    <row r="829" ht="15.75" customHeight="1">
      <c r="A829" s="32"/>
      <c r="B829" s="32"/>
      <c r="C829" s="32"/>
      <c r="D829" s="33"/>
      <c r="E829" s="33"/>
    </row>
    <row r="830" ht="15.75" customHeight="1">
      <c r="A830" s="32"/>
      <c r="B830" s="32"/>
      <c r="C830" s="32"/>
      <c r="D830" s="33"/>
      <c r="E830" s="33"/>
    </row>
    <row r="831" ht="15.75" customHeight="1">
      <c r="A831" s="32"/>
      <c r="B831" s="32"/>
      <c r="C831" s="32"/>
      <c r="D831" s="33"/>
      <c r="E831" s="33"/>
    </row>
    <row r="832" ht="15.75" customHeight="1">
      <c r="A832" s="32"/>
      <c r="B832" s="32"/>
      <c r="C832" s="32"/>
      <c r="D832" s="33"/>
      <c r="E832" s="33"/>
    </row>
    <row r="833" ht="15.75" customHeight="1">
      <c r="A833" s="32"/>
      <c r="B833" s="32"/>
      <c r="C833" s="32"/>
      <c r="D833" s="33"/>
      <c r="E833" s="33"/>
    </row>
    <row r="834" ht="15.75" customHeight="1">
      <c r="A834" s="32"/>
      <c r="B834" s="32"/>
      <c r="C834" s="32"/>
      <c r="D834" s="33"/>
      <c r="E834" s="33"/>
    </row>
    <row r="835" ht="15.75" customHeight="1">
      <c r="A835" s="32"/>
      <c r="B835" s="32"/>
      <c r="C835" s="32"/>
      <c r="D835" s="33"/>
      <c r="E835" s="33"/>
    </row>
    <row r="836" ht="15.75" customHeight="1">
      <c r="A836" s="32"/>
      <c r="B836" s="32"/>
      <c r="C836" s="32"/>
      <c r="D836" s="33"/>
      <c r="E836" s="33"/>
    </row>
    <row r="837" ht="15.75" customHeight="1">
      <c r="A837" s="32"/>
      <c r="B837" s="32"/>
      <c r="C837" s="32"/>
      <c r="D837" s="33"/>
      <c r="E837" s="33"/>
    </row>
    <row r="838" ht="15.75" customHeight="1">
      <c r="A838" s="32"/>
      <c r="B838" s="32"/>
      <c r="C838" s="32"/>
      <c r="D838" s="33"/>
      <c r="E838" s="33"/>
    </row>
    <row r="839" ht="15.75" customHeight="1">
      <c r="A839" s="32"/>
      <c r="B839" s="32"/>
      <c r="C839" s="32"/>
      <c r="D839" s="33"/>
      <c r="E839" s="33"/>
    </row>
    <row r="840" ht="15.75" customHeight="1">
      <c r="A840" s="32"/>
      <c r="B840" s="32"/>
      <c r="C840" s="32"/>
      <c r="D840" s="33"/>
      <c r="E840" s="33"/>
    </row>
    <row r="841" ht="15.75" customHeight="1">
      <c r="A841" s="32"/>
      <c r="B841" s="32"/>
      <c r="C841" s="32"/>
      <c r="D841" s="33"/>
      <c r="E841" s="33"/>
    </row>
    <row r="842" ht="15.75" customHeight="1">
      <c r="A842" s="32"/>
      <c r="B842" s="32"/>
      <c r="C842" s="32"/>
      <c r="D842" s="33"/>
      <c r="E842" s="33"/>
    </row>
    <row r="843" ht="15.75" customHeight="1">
      <c r="A843" s="32"/>
      <c r="B843" s="32"/>
      <c r="C843" s="32"/>
      <c r="D843" s="33"/>
      <c r="E843" s="33"/>
    </row>
    <row r="844" ht="15.75" customHeight="1">
      <c r="A844" s="32"/>
      <c r="B844" s="32"/>
      <c r="C844" s="32"/>
      <c r="D844" s="33"/>
      <c r="E844" s="33"/>
    </row>
    <row r="845" ht="15.75" customHeight="1">
      <c r="A845" s="32"/>
      <c r="B845" s="32"/>
      <c r="C845" s="32"/>
      <c r="D845" s="33"/>
      <c r="E845" s="33"/>
    </row>
    <row r="846" ht="15.75" customHeight="1">
      <c r="A846" s="32"/>
      <c r="B846" s="32"/>
      <c r="C846" s="32"/>
      <c r="D846" s="33"/>
      <c r="E846" s="33"/>
    </row>
    <row r="847" ht="15.75" customHeight="1">
      <c r="A847" s="32"/>
      <c r="B847" s="32"/>
      <c r="C847" s="32"/>
      <c r="D847" s="33"/>
      <c r="E847" s="33"/>
    </row>
    <row r="848" ht="15.75" customHeight="1">
      <c r="A848" s="32"/>
      <c r="B848" s="32"/>
      <c r="C848" s="32"/>
      <c r="D848" s="33"/>
      <c r="E848" s="33"/>
    </row>
    <row r="849" ht="15.75" customHeight="1">
      <c r="A849" s="32"/>
      <c r="B849" s="32"/>
      <c r="C849" s="32"/>
      <c r="D849" s="33"/>
      <c r="E849" s="33"/>
    </row>
    <row r="850" ht="15.75" customHeight="1">
      <c r="A850" s="32"/>
      <c r="B850" s="32"/>
      <c r="C850" s="32"/>
      <c r="D850" s="33"/>
      <c r="E850" s="33"/>
    </row>
    <row r="851" ht="15.75" customHeight="1">
      <c r="A851" s="32"/>
      <c r="B851" s="32"/>
      <c r="C851" s="32"/>
      <c r="D851" s="33"/>
      <c r="E851" s="33"/>
    </row>
    <row r="852" ht="15.75" customHeight="1">
      <c r="A852" s="32"/>
      <c r="B852" s="32"/>
      <c r="C852" s="32"/>
      <c r="D852" s="33"/>
      <c r="E852" s="33"/>
    </row>
    <row r="853" ht="15.75" customHeight="1">
      <c r="A853" s="32"/>
      <c r="B853" s="32"/>
      <c r="C853" s="32"/>
      <c r="D853" s="33"/>
      <c r="E853" s="33"/>
    </row>
    <row r="854" ht="15.75" customHeight="1">
      <c r="A854" s="32"/>
      <c r="B854" s="32"/>
      <c r="C854" s="32"/>
      <c r="D854" s="33"/>
      <c r="E854" s="33"/>
    </row>
    <row r="855" ht="15.75" customHeight="1">
      <c r="A855" s="32"/>
      <c r="B855" s="32"/>
      <c r="C855" s="32"/>
      <c r="D855" s="33"/>
      <c r="E855" s="33"/>
    </row>
    <row r="856" ht="15.75" customHeight="1">
      <c r="A856" s="32"/>
      <c r="B856" s="32"/>
      <c r="C856" s="32"/>
      <c r="D856" s="33"/>
      <c r="E856" s="33"/>
    </row>
    <row r="857" ht="15.75" customHeight="1">
      <c r="A857" s="32"/>
      <c r="B857" s="32"/>
      <c r="C857" s="32"/>
      <c r="D857" s="33"/>
      <c r="E857" s="33"/>
    </row>
    <row r="858" ht="15.75" customHeight="1">
      <c r="A858" s="32"/>
      <c r="B858" s="32"/>
      <c r="C858" s="32"/>
      <c r="D858" s="33"/>
      <c r="E858" s="33"/>
    </row>
    <row r="859" ht="15.75" customHeight="1">
      <c r="A859" s="32"/>
      <c r="B859" s="32"/>
      <c r="C859" s="32"/>
      <c r="D859" s="33"/>
      <c r="E859" s="33"/>
    </row>
    <row r="860" ht="15.75" customHeight="1">
      <c r="A860" s="32"/>
      <c r="B860" s="32"/>
      <c r="C860" s="32"/>
      <c r="D860" s="33"/>
      <c r="E860" s="33"/>
    </row>
    <row r="861" ht="15.75" customHeight="1">
      <c r="A861" s="32"/>
      <c r="B861" s="32"/>
      <c r="C861" s="32"/>
      <c r="D861" s="33"/>
      <c r="E861" s="33"/>
    </row>
    <row r="862" ht="15.75" customHeight="1">
      <c r="A862" s="32"/>
      <c r="B862" s="32"/>
      <c r="C862" s="32"/>
      <c r="D862" s="33"/>
      <c r="E862" s="33"/>
    </row>
    <row r="863" ht="15.75" customHeight="1">
      <c r="A863" s="32"/>
      <c r="B863" s="32"/>
      <c r="C863" s="32"/>
      <c r="D863" s="33"/>
      <c r="E863" s="33"/>
    </row>
    <row r="864" ht="15.75" customHeight="1">
      <c r="A864" s="32"/>
      <c r="B864" s="32"/>
      <c r="C864" s="32"/>
      <c r="D864" s="33"/>
      <c r="E864" s="33"/>
    </row>
    <row r="865" ht="15.75" customHeight="1">
      <c r="A865" s="32"/>
      <c r="B865" s="32"/>
      <c r="C865" s="32"/>
      <c r="D865" s="33"/>
      <c r="E865" s="33"/>
    </row>
    <row r="866" ht="15.75" customHeight="1">
      <c r="A866" s="32"/>
      <c r="B866" s="32"/>
      <c r="C866" s="32"/>
      <c r="D866" s="33"/>
      <c r="E866" s="33"/>
    </row>
    <row r="867" ht="15.75" customHeight="1">
      <c r="A867" s="32"/>
      <c r="B867" s="32"/>
      <c r="C867" s="32"/>
      <c r="D867" s="33"/>
      <c r="E867" s="33"/>
    </row>
    <row r="868" ht="15.75" customHeight="1">
      <c r="A868" s="32"/>
      <c r="B868" s="32"/>
      <c r="C868" s="32"/>
      <c r="D868" s="33"/>
      <c r="E868" s="33"/>
    </row>
    <row r="869" ht="15.75" customHeight="1">
      <c r="A869" s="32"/>
      <c r="B869" s="32"/>
      <c r="C869" s="32"/>
      <c r="D869" s="33"/>
      <c r="E869" s="33"/>
    </row>
    <row r="870" ht="15.75" customHeight="1">
      <c r="A870" s="32"/>
      <c r="B870" s="32"/>
      <c r="C870" s="32"/>
      <c r="D870" s="33"/>
      <c r="E870" s="33"/>
    </row>
    <row r="871" ht="15.75" customHeight="1">
      <c r="A871" s="32"/>
      <c r="B871" s="32"/>
      <c r="C871" s="32"/>
      <c r="D871" s="33"/>
      <c r="E871" s="33"/>
    </row>
    <row r="872" ht="15.75" customHeight="1">
      <c r="A872" s="32"/>
      <c r="B872" s="32"/>
      <c r="C872" s="32"/>
      <c r="D872" s="33"/>
      <c r="E872" s="33"/>
    </row>
    <row r="873" ht="15.75" customHeight="1">
      <c r="A873" s="32"/>
      <c r="B873" s="32"/>
      <c r="C873" s="32"/>
      <c r="D873" s="33"/>
      <c r="E873" s="33"/>
    </row>
    <row r="874" ht="15.75" customHeight="1">
      <c r="A874" s="32"/>
      <c r="B874" s="32"/>
      <c r="C874" s="32"/>
      <c r="D874" s="33"/>
      <c r="E874" s="33"/>
    </row>
    <row r="875" ht="15.75" customHeight="1">
      <c r="A875" s="32"/>
      <c r="B875" s="32"/>
      <c r="C875" s="32"/>
      <c r="D875" s="33"/>
      <c r="E875" s="33"/>
    </row>
    <row r="876" ht="15.75" customHeight="1">
      <c r="A876" s="32"/>
      <c r="B876" s="32"/>
      <c r="C876" s="32"/>
      <c r="D876" s="33"/>
      <c r="E876" s="33"/>
    </row>
    <row r="877" ht="15.75" customHeight="1">
      <c r="A877" s="32"/>
      <c r="B877" s="32"/>
      <c r="C877" s="32"/>
      <c r="D877" s="33"/>
      <c r="E877" s="33"/>
    </row>
    <row r="878" ht="15.75" customHeight="1">
      <c r="A878" s="32"/>
      <c r="B878" s="32"/>
      <c r="C878" s="32"/>
      <c r="D878" s="33"/>
      <c r="E878" s="33"/>
    </row>
    <row r="879" ht="15.75" customHeight="1">
      <c r="A879" s="32"/>
      <c r="B879" s="32"/>
      <c r="C879" s="32"/>
      <c r="D879" s="33"/>
      <c r="E879" s="33"/>
    </row>
    <row r="880" ht="15.75" customHeight="1">
      <c r="A880" s="32"/>
      <c r="B880" s="32"/>
      <c r="C880" s="32"/>
      <c r="D880" s="33"/>
      <c r="E880" s="33"/>
    </row>
    <row r="881" ht="15.75" customHeight="1">
      <c r="A881" s="32"/>
      <c r="B881" s="32"/>
      <c r="C881" s="32"/>
      <c r="D881" s="33"/>
      <c r="E881" s="33"/>
    </row>
    <row r="882" ht="15.75" customHeight="1">
      <c r="A882" s="32"/>
      <c r="B882" s="32"/>
      <c r="C882" s="32"/>
      <c r="D882" s="33"/>
      <c r="E882" s="33"/>
    </row>
    <row r="883" ht="15.75" customHeight="1">
      <c r="A883" s="32"/>
      <c r="B883" s="32"/>
      <c r="C883" s="32"/>
      <c r="D883" s="33"/>
      <c r="E883" s="33"/>
    </row>
    <row r="884" ht="15.75" customHeight="1">
      <c r="A884" s="32"/>
      <c r="B884" s="32"/>
      <c r="C884" s="32"/>
      <c r="D884" s="33"/>
      <c r="E884" s="33"/>
    </row>
    <row r="885" ht="15.75" customHeight="1">
      <c r="A885" s="32"/>
      <c r="B885" s="32"/>
      <c r="C885" s="32"/>
      <c r="D885" s="33"/>
      <c r="E885" s="33"/>
    </row>
    <row r="886" ht="15.75" customHeight="1">
      <c r="A886" s="32"/>
      <c r="B886" s="32"/>
      <c r="C886" s="32"/>
      <c r="D886" s="33"/>
      <c r="E886" s="33"/>
    </row>
    <row r="887" ht="15.75" customHeight="1">
      <c r="A887" s="32"/>
      <c r="B887" s="32"/>
      <c r="C887" s="32"/>
      <c r="D887" s="33"/>
      <c r="E887" s="33"/>
    </row>
    <row r="888" ht="15.75" customHeight="1">
      <c r="A888" s="32"/>
      <c r="B888" s="32"/>
      <c r="C888" s="32"/>
      <c r="D888" s="33"/>
      <c r="E888" s="33"/>
    </row>
    <row r="889" ht="15.75" customHeight="1">
      <c r="A889" s="32"/>
      <c r="B889" s="32"/>
      <c r="C889" s="32"/>
      <c r="D889" s="33"/>
      <c r="E889" s="33"/>
    </row>
    <row r="890" ht="15.75" customHeight="1">
      <c r="A890" s="32"/>
      <c r="B890" s="32"/>
      <c r="C890" s="32"/>
      <c r="D890" s="33"/>
      <c r="E890" s="33"/>
    </row>
    <row r="891" ht="15.75" customHeight="1">
      <c r="A891" s="32"/>
      <c r="B891" s="32"/>
      <c r="C891" s="32"/>
      <c r="D891" s="33"/>
      <c r="E891" s="33"/>
    </row>
    <row r="892" ht="15.75" customHeight="1">
      <c r="A892" s="32"/>
      <c r="B892" s="32"/>
      <c r="C892" s="32"/>
      <c r="D892" s="33"/>
      <c r="E892" s="33"/>
    </row>
    <row r="893" ht="15.75" customHeight="1">
      <c r="A893" s="32"/>
      <c r="B893" s="32"/>
      <c r="C893" s="32"/>
      <c r="D893" s="33"/>
      <c r="E893" s="33"/>
    </row>
    <row r="894" ht="15.75" customHeight="1">
      <c r="A894" s="32"/>
      <c r="B894" s="32"/>
      <c r="C894" s="32"/>
      <c r="D894" s="33"/>
      <c r="E894" s="33"/>
    </row>
    <row r="895" ht="15.75" customHeight="1">
      <c r="A895" s="32"/>
      <c r="B895" s="32"/>
      <c r="C895" s="32"/>
      <c r="D895" s="33"/>
      <c r="E895" s="33"/>
    </row>
    <row r="896" ht="15.75" customHeight="1">
      <c r="A896" s="32"/>
      <c r="B896" s="32"/>
      <c r="C896" s="32"/>
      <c r="D896" s="33"/>
      <c r="E896" s="33"/>
    </row>
    <row r="897" ht="15.75" customHeight="1">
      <c r="A897" s="32"/>
      <c r="B897" s="32"/>
      <c r="C897" s="32"/>
      <c r="D897" s="33"/>
      <c r="E897" s="33"/>
    </row>
    <row r="898" ht="15.75" customHeight="1">
      <c r="A898" s="32"/>
      <c r="B898" s="32"/>
      <c r="C898" s="32"/>
      <c r="D898" s="33"/>
      <c r="E898" s="33"/>
    </row>
    <row r="899" ht="15.75" customHeight="1">
      <c r="A899" s="32"/>
      <c r="B899" s="32"/>
      <c r="C899" s="32"/>
      <c r="D899" s="33"/>
      <c r="E899" s="33"/>
    </row>
    <row r="900" ht="15.75" customHeight="1">
      <c r="A900" s="32"/>
      <c r="B900" s="32"/>
      <c r="C900" s="32"/>
      <c r="D900" s="33"/>
      <c r="E900" s="33"/>
    </row>
    <row r="901" ht="15.75" customHeight="1">
      <c r="A901" s="32"/>
      <c r="B901" s="32"/>
      <c r="C901" s="32"/>
      <c r="D901" s="33"/>
      <c r="E901" s="33"/>
    </row>
    <row r="902" ht="15.75" customHeight="1">
      <c r="A902" s="32"/>
      <c r="B902" s="32"/>
      <c r="C902" s="32"/>
      <c r="D902" s="33"/>
      <c r="E902" s="33"/>
    </row>
    <row r="903" ht="15.75" customHeight="1">
      <c r="A903" s="32"/>
      <c r="B903" s="32"/>
      <c r="C903" s="32"/>
      <c r="D903" s="33"/>
      <c r="E903" s="33"/>
    </row>
    <row r="904" ht="15.75" customHeight="1">
      <c r="A904" s="32"/>
      <c r="B904" s="32"/>
      <c r="C904" s="32"/>
      <c r="D904" s="33"/>
      <c r="E904" s="33"/>
    </row>
    <row r="905" ht="15.75" customHeight="1">
      <c r="A905" s="32"/>
      <c r="B905" s="32"/>
      <c r="C905" s="32"/>
      <c r="D905" s="33"/>
      <c r="E905" s="33"/>
    </row>
    <row r="906" ht="15.75" customHeight="1">
      <c r="A906" s="32"/>
      <c r="B906" s="32"/>
      <c r="C906" s="32"/>
      <c r="D906" s="33"/>
      <c r="E906" s="33"/>
    </row>
    <row r="907" ht="15.75" customHeight="1">
      <c r="A907" s="32"/>
      <c r="B907" s="32"/>
      <c r="C907" s="32"/>
      <c r="D907" s="33"/>
      <c r="E907" s="33"/>
    </row>
    <row r="908" ht="15.75" customHeight="1">
      <c r="A908" s="32"/>
      <c r="B908" s="32"/>
      <c r="C908" s="32"/>
      <c r="D908" s="33"/>
      <c r="E908" s="33"/>
    </row>
    <row r="909" ht="15.75" customHeight="1">
      <c r="A909" s="32"/>
      <c r="B909" s="32"/>
      <c r="C909" s="32"/>
      <c r="D909" s="33"/>
      <c r="E909" s="33"/>
    </row>
    <row r="910" ht="15.75" customHeight="1">
      <c r="A910" s="32"/>
      <c r="B910" s="32"/>
      <c r="C910" s="32"/>
      <c r="D910" s="33"/>
      <c r="E910" s="33"/>
    </row>
    <row r="911" ht="15.75" customHeight="1">
      <c r="A911" s="32"/>
      <c r="B911" s="32"/>
      <c r="C911" s="32"/>
      <c r="D911" s="33"/>
      <c r="E911" s="33"/>
    </row>
    <row r="912" ht="15.75" customHeight="1">
      <c r="A912" s="32"/>
      <c r="B912" s="32"/>
      <c r="C912" s="32"/>
      <c r="D912" s="33"/>
      <c r="E912" s="33"/>
    </row>
    <row r="913" ht="15.75" customHeight="1">
      <c r="A913" s="32"/>
      <c r="B913" s="32"/>
      <c r="C913" s="32"/>
      <c r="D913" s="33"/>
      <c r="E913" s="33"/>
    </row>
    <row r="914" ht="15.75" customHeight="1">
      <c r="A914" s="32"/>
      <c r="B914" s="32"/>
      <c r="C914" s="32"/>
      <c r="D914" s="33"/>
      <c r="E914" s="33"/>
    </row>
    <row r="915" ht="15.75" customHeight="1">
      <c r="A915" s="32"/>
      <c r="B915" s="32"/>
      <c r="C915" s="32"/>
      <c r="D915" s="33"/>
      <c r="E915" s="33"/>
    </row>
    <row r="916" ht="15.75" customHeight="1">
      <c r="A916" s="32"/>
      <c r="B916" s="32"/>
      <c r="C916" s="32"/>
      <c r="D916" s="33"/>
      <c r="E916" s="33"/>
    </row>
    <row r="917" ht="15.75" customHeight="1">
      <c r="A917" s="32"/>
      <c r="B917" s="32"/>
      <c r="C917" s="32"/>
      <c r="D917" s="33"/>
      <c r="E917" s="33"/>
    </row>
    <row r="918" ht="15.75" customHeight="1">
      <c r="A918" s="32"/>
      <c r="B918" s="32"/>
      <c r="C918" s="32"/>
      <c r="D918" s="33"/>
      <c r="E918" s="33"/>
    </row>
    <row r="919" ht="15.75" customHeight="1">
      <c r="A919" s="32"/>
      <c r="B919" s="32"/>
      <c r="C919" s="32"/>
      <c r="D919" s="33"/>
      <c r="E919" s="33"/>
    </row>
    <row r="920" ht="15.75" customHeight="1">
      <c r="A920" s="32"/>
      <c r="B920" s="32"/>
      <c r="C920" s="32"/>
      <c r="D920" s="33"/>
      <c r="E920" s="33"/>
    </row>
    <row r="921" ht="15.75" customHeight="1">
      <c r="A921" s="32"/>
      <c r="B921" s="32"/>
      <c r="C921" s="32"/>
      <c r="D921" s="33"/>
      <c r="E921" s="33"/>
    </row>
    <row r="922" ht="15.75" customHeight="1">
      <c r="A922" s="32"/>
      <c r="B922" s="32"/>
      <c r="C922" s="32"/>
      <c r="D922" s="33"/>
      <c r="E922" s="33"/>
    </row>
    <row r="923" ht="15.75" customHeight="1">
      <c r="A923" s="32"/>
      <c r="B923" s="32"/>
      <c r="C923" s="32"/>
      <c r="D923" s="33"/>
      <c r="E923" s="33"/>
    </row>
    <row r="924" ht="15.75" customHeight="1">
      <c r="A924" s="32"/>
      <c r="B924" s="32"/>
      <c r="C924" s="32"/>
      <c r="D924" s="33"/>
      <c r="E924" s="33"/>
    </row>
    <row r="925" ht="15.75" customHeight="1">
      <c r="A925" s="32"/>
      <c r="B925" s="32"/>
      <c r="C925" s="32"/>
      <c r="D925" s="33"/>
      <c r="E925" s="33"/>
    </row>
    <row r="926" ht="15.75" customHeight="1">
      <c r="A926" s="32"/>
      <c r="B926" s="32"/>
      <c r="C926" s="32"/>
      <c r="D926" s="33"/>
      <c r="E926" s="33"/>
    </row>
    <row r="927" ht="15.75" customHeight="1">
      <c r="A927" s="32"/>
      <c r="B927" s="32"/>
      <c r="C927" s="32"/>
      <c r="D927" s="33"/>
      <c r="E927" s="33"/>
    </row>
    <row r="928" ht="15.75" customHeight="1">
      <c r="A928" s="32"/>
      <c r="B928" s="32"/>
      <c r="C928" s="32"/>
      <c r="D928" s="33"/>
      <c r="E928" s="33"/>
    </row>
    <row r="929" ht="15.75" customHeight="1">
      <c r="A929" s="32"/>
      <c r="B929" s="32"/>
      <c r="C929" s="32"/>
      <c r="D929" s="33"/>
      <c r="E929" s="33"/>
    </row>
    <row r="930" ht="15.75" customHeight="1">
      <c r="A930" s="32"/>
      <c r="B930" s="32"/>
      <c r="C930" s="32"/>
      <c r="D930" s="33"/>
      <c r="E930" s="33"/>
    </row>
    <row r="931" ht="15.75" customHeight="1">
      <c r="A931" s="32"/>
      <c r="B931" s="32"/>
      <c r="C931" s="32"/>
      <c r="D931" s="33"/>
      <c r="E931" s="33"/>
    </row>
    <row r="932" ht="15.75" customHeight="1">
      <c r="A932" s="32"/>
      <c r="B932" s="32"/>
      <c r="C932" s="32"/>
      <c r="D932" s="33"/>
      <c r="E932" s="33"/>
    </row>
    <row r="933" ht="15.75" customHeight="1">
      <c r="A933" s="32"/>
      <c r="B933" s="32"/>
      <c r="C933" s="32"/>
      <c r="D933" s="33"/>
      <c r="E933" s="33"/>
    </row>
    <row r="934" ht="15.75" customHeight="1">
      <c r="A934" s="32"/>
      <c r="B934" s="32"/>
      <c r="C934" s="32"/>
      <c r="D934" s="33"/>
      <c r="E934" s="33"/>
    </row>
    <row r="935" ht="15.75" customHeight="1">
      <c r="A935" s="32"/>
      <c r="B935" s="32"/>
      <c r="C935" s="32"/>
      <c r="D935" s="33"/>
      <c r="E935" s="33"/>
    </row>
    <row r="936" ht="15.75" customHeight="1">
      <c r="A936" s="32"/>
      <c r="B936" s="32"/>
      <c r="C936" s="32"/>
      <c r="D936" s="33"/>
      <c r="E936" s="33"/>
    </row>
    <row r="937" ht="15.75" customHeight="1">
      <c r="A937" s="32"/>
      <c r="B937" s="32"/>
      <c r="C937" s="32"/>
      <c r="D937" s="33"/>
      <c r="E937" s="33"/>
    </row>
    <row r="938" ht="15.75" customHeight="1">
      <c r="A938" s="32"/>
      <c r="B938" s="32"/>
      <c r="C938" s="32"/>
      <c r="D938" s="33"/>
      <c r="E938" s="33"/>
    </row>
    <row r="939" ht="15.75" customHeight="1">
      <c r="A939" s="32"/>
      <c r="B939" s="32"/>
      <c r="C939" s="32"/>
      <c r="D939" s="33"/>
      <c r="E939" s="33"/>
    </row>
    <row r="940" ht="15.75" customHeight="1">
      <c r="A940" s="32"/>
      <c r="B940" s="32"/>
      <c r="C940" s="32"/>
      <c r="D940" s="33"/>
      <c r="E940" s="33"/>
    </row>
    <row r="941" ht="15.75" customHeight="1">
      <c r="A941" s="32"/>
      <c r="B941" s="32"/>
      <c r="C941" s="32"/>
      <c r="D941" s="33"/>
      <c r="E941" s="33"/>
    </row>
    <row r="942" ht="15.75" customHeight="1">
      <c r="A942" s="32"/>
      <c r="B942" s="32"/>
      <c r="C942" s="32"/>
      <c r="D942" s="33"/>
      <c r="E942" s="33"/>
    </row>
    <row r="943" ht="15.75" customHeight="1">
      <c r="A943" s="32"/>
      <c r="B943" s="32"/>
      <c r="C943" s="32"/>
      <c r="D943" s="33"/>
      <c r="E943" s="33"/>
    </row>
    <row r="944" ht="15.75" customHeight="1">
      <c r="A944" s="32"/>
      <c r="B944" s="32"/>
      <c r="C944" s="32"/>
      <c r="D944" s="33"/>
      <c r="E944" s="33"/>
    </row>
    <row r="945" ht="15.75" customHeight="1">
      <c r="A945" s="32"/>
      <c r="B945" s="32"/>
      <c r="C945" s="32"/>
      <c r="D945" s="33"/>
      <c r="E945" s="33"/>
    </row>
    <row r="946" ht="15.75" customHeight="1">
      <c r="A946" s="32"/>
      <c r="B946" s="32"/>
      <c r="C946" s="32"/>
      <c r="D946" s="33"/>
      <c r="E946" s="33"/>
    </row>
    <row r="947" ht="15.75" customHeight="1">
      <c r="A947" s="32"/>
      <c r="B947" s="32"/>
      <c r="C947" s="32"/>
      <c r="D947" s="33"/>
      <c r="E947" s="33"/>
    </row>
    <row r="948" ht="15.75" customHeight="1">
      <c r="A948" s="32"/>
      <c r="B948" s="32"/>
      <c r="C948" s="32"/>
      <c r="D948" s="33"/>
      <c r="E948" s="33"/>
    </row>
    <row r="949" ht="15.75" customHeight="1">
      <c r="A949" s="32"/>
      <c r="B949" s="32"/>
      <c r="C949" s="32"/>
      <c r="D949" s="33"/>
      <c r="E949" s="33"/>
    </row>
    <row r="950" ht="15.75" customHeight="1">
      <c r="A950" s="32"/>
      <c r="B950" s="32"/>
      <c r="C950" s="32"/>
      <c r="D950" s="33"/>
      <c r="E950" s="33"/>
    </row>
    <row r="951" ht="15.75" customHeight="1">
      <c r="A951" s="32"/>
      <c r="B951" s="32"/>
      <c r="C951" s="32"/>
      <c r="D951" s="33"/>
      <c r="E951" s="33"/>
    </row>
    <row r="952" ht="15.75" customHeight="1">
      <c r="A952" s="32"/>
      <c r="B952" s="32"/>
      <c r="C952" s="32"/>
      <c r="D952" s="33"/>
      <c r="E952" s="33"/>
    </row>
    <row r="953" ht="15.75" customHeight="1">
      <c r="A953" s="32"/>
      <c r="B953" s="32"/>
      <c r="C953" s="32"/>
      <c r="D953" s="33"/>
      <c r="E953" s="33"/>
    </row>
    <row r="954" ht="15.75" customHeight="1">
      <c r="A954" s="32"/>
      <c r="B954" s="32"/>
      <c r="C954" s="32"/>
      <c r="D954" s="33"/>
      <c r="E954" s="33"/>
    </row>
    <row r="955" ht="15.75" customHeight="1">
      <c r="A955" s="32"/>
      <c r="B955" s="32"/>
      <c r="C955" s="32"/>
      <c r="D955" s="33"/>
      <c r="E955" s="33"/>
    </row>
    <row r="956" ht="15.75" customHeight="1">
      <c r="A956" s="32"/>
      <c r="B956" s="32"/>
      <c r="C956" s="32"/>
      <c r="D956" s="33"/>
      <c r="E956" s="33"/>
    </row>
    <row r="957" ht="15.75" customHeight="1">
      <c r="A957" s="32"/>
      <c r="B957" s="32"/>
      <c r="C957" s="32"/>
      <c r="D957" s="33"/>
      <c r="E957" s="33"/>
    </row>
    <row r="958" ht="15.75" customHeight="1">
      <c r="A958" s="32"/>
      <c r="B958" s="32"/>
      <c r="C958" s="32"/>
      <c r="D958" s="33"/>
      <c r="E958" s="33"/>
    </row>
    <row r="959" ht="15.75" customHeight="1">
      <c r="A959" s="32"/>
      <c r="B959" s="32"/>
      <c r="C959" s="32"/>
      <c r="D959" s="33"/>
      <c r="E959" s="33"/>
    </row>
    <row r="960" ht="15.75" customHeight="1">
      <c r="A960" s="32"/>
      <c r="B960" s="32"/>
      <c r="C960" s="32"/>
      <c r="D960" s="33"/>
      <c r="E960" s="33"/>
    </row>
    <row r="961" ht="15.75" customHeight="1">
      <c r="A961" s="32"/>
      <c r="B961" s="32"/>
      <c r="C961" s="32"/>
      <c r="D961" s="33"/>
      <c r="E961" s="33"/>
    </row>
    <row r="962" ht="15.75" customHeight="1">
      <c r="A962" s="32"/>
      <c r="B962" s="32"/>
      <c r="C962" s="32"/>
      <c r="D962" s="33"/>
      <c r="E962" s="33"/>
    </row>
    <row r="963" ht="15.75" customHeight="1">
      <c r="A963" s="32"/>
      <c r="B963" s="32"/>
      <c r="C963" s="32"/>
      <c r="D963" s="33"/>
      <c r="E963" s="33"/>
    </row>
    <row r="964" ht="15.75" customHeight="1">
      <c r="A964" s="32"/>
      <c r="B964" s="32"/>
      <c r="C964" s="32"/>
      <c r="D964" s="33"/>
      <c r="E964" s="33"/>
    </row>
    <row r="965" ht="15.75" customHeight="1">
      <c r="A965" s="32"/>
      <c r="B965" s="32"/>
      <c r="C965" s="32"/>
      <c r="D965" s="33"/>
      <c r="E965" s="33"/>
    </row>
    <row r="966" ht="15.75" customHeight="1">
      <c r="A966" s="32"/>
      <c r="B966" s="32"/>
      <c r="C966" s="32"/>
      <c r="D966" s="33"/>
      <c r="E966" s="33"/>
    </row>
    <row r="967" ht="15.75" customHeight="1">
      <c r="A967" s="32"/>
      <c r="B967" s="32"/>
      <c r="C967" s="32"/>
      <c r="D967" s="33"/>
      <c r="E967" s="33"/>
    </row>
    <row r="968" ht="15.75" customHeight="1">
      <c r="A968" s="32"/>
      <c r="B968" s="32"/>
      <c r="C968" s="32"/>
      <c r="D968" s="33"/>
      <c r="E968" s="33"/>
    </row>
    <row r="969" ht="15.75" customHeight="1">
      <c r="A969" s="32"/>
      <c r="B969" s="32"/>
      <c r="C969" s="32"/>
      <c r="D969" s="33"/>
      <c r="E969" s="33"/>
    </row>
    <row r="970" ht="15.75" customHeight="1">
      <c r="A970" s="32"/>
      <c r="B970" s="32"/>
      <c r="C970" s="32"/>
      <c r="D970" s="33"/>
      <c r="E970" s="33"/>
    </row>
    <row r="971" ht="15.75" customHeight="1">
      <c r="A971" s="32"/>
      <c r="B971" s="32"/>
      <c r="C971" s="32"/>
      <c r="D971" s="33"/>
      <c r="E971" s="33"/>
    </row>
    <row r="972" ht="15.75" customHeight="1">
      <c r="A972" s="32"/>
      <c r="B972" s="32"/>
      <c r="C972" s="32"/>
      <c r="D972" s="33"/>
      <c r="E972" s="33"/>
    </row>
    <row r="973" ht="15.75" customHeight="1">
      <c r="A973" s="32"/>
      <c r="B973" s="32"/>
      <c r="C973" s="32"/>
      <c r="D973" s="33"/>
      <c r="E973" s="33"/>
    </row>
    <row r="974" ht="15.75" customHeight="1">
      <c r="A974" s="32"/>
      <c r="B974" s="32"/>
      <c r="C974" s="32"/>
      <c r="D974" s="33"/>
      <c r="E974" s="33"/>
    </row>
    <row r="975" ht="15.75" customHeight="1">
      <c r="A975" s="32"/>
      <c r="B975" s="32"/>
      <c r="C975" s="32"/>
      <c r="D975" s="33"/>
      <c r="E975" s="33"/>
    </row>
    <row r="976" ht="15.75" customHeight="1">
      <c r="A976" s="32"/>
      <c r="B976" s="32"/>
      <c r="C976" s="32"/>
      <c r="D976" s="33"/>
      <c r="E976" s="33"/>
    </row>
    <row r="977" ht="15.75" customHeight="1">
      <c r="A977" s="32"/>
      <c r="B977" s="32"/>
      <c r="C977" s="32"/>
      <c r="D977" s="33"/>
      <c r="E977" s="33"/>
    </row>
    <row r="978" ht="15.75" customHeight="1">
      <c r="A978" s="32"/>
      <c r="B978" s="32"/>
      <c r="C978" s="32"/>
      <c r="D978" s="33"/>
      <c r="E978" s="33"/>
    </row>
    <row r="979" ht="15.75" customHeight="1">
      <c r="A979" s="32"/>
      <c r="B979" s="32"/>
      <c r="C979" s="32"/>
      <c r="D979" s="33"/>
      <c r="E979" s="33"/>
    </row>
    <row r="980" ht="15.75" customHeight="1">
      <c r="A980" s="32"/>
      <c r="B980" s="32"/>
      <c r="C980" s="32"/>
      <c r="D980" s="33"/>
      <c r="E980" s="33"/>
    </row>
    <row r="981" ht="15.75" customHeight="1">
      <c r="A981" s="32"/>
      <c r="B981" s="32"/>
      <c r="C981" s="32"/>
      <c r="D981" s="33"/>
      <c r="E981" s="33"/>
    </row>
    <row r="982" ht="15.75" customHeight="1">
      <c r="A982" s="32"/>
      <c r="B982" s="32"/>
      <c r="C982" s="32"/>
      <c r="D982" s="33"/>
      <c r="E982" s="33"/>
    </row>
    <row r="983" ht="15.75" customHeight="1">
      <c r="A983" s="32"/>
      <c r="B983" s="32"/>
      <c r="C983" s="32"/>
      <c r="D983" s="33"/>
      <c r="E983" s="33"/>
    </row>
    <row r="984" ht="15.75" customHeight="1">
      <c r="A984" s="32"/>
      <c r="B984" s="32"/>
      <c r="C984" s="32"/>
      <c r="D984" s="33"/>
      <c r="E984" s="33"/>
    </row>
    <row r="985" ht="15.75" customHeight="1">
      <c r="A985" s="32"/>
      <c r="B985" s="32"/>
      <c r="C985" s="32"/>
      <c r="D985" s="33"/>
      <c r="E985" s="33"/>
    </row>
    <row r="986" ht="15.75" customHeight="1">
      <c r="A986" s="32"/>
      <c r="B986" s="32"/>
      <c r="C986" s="32"/>
      <c r="D986" s="33"/>
      <c r="E986" s="33"/>
    </row>
    <row r="987" ht="15.75" customHeight="1">
      <c r="A987" s="32"/>
      <c r="B987" s="32"/>
      <c r="C987" s="32"/>
      <c r="D987" s="33"/>
      <c r="E987" s="33"/>
    </row>
    <row r="988" ht="15.75" customHeight="1">
      <c r="A988" s="32"/>
      <c r="B988" s="32"/>
      <c r="C988" s="32"/>
      <c r="D988" s="33"/>
      <c r="E988" s="33"/>
    </row>
    <row r="989" ht="15.75" customHeight="1">
      <c r="A989" s="32"/>
      <c r="B989" s="32"/>
      <c r="C989" s="32"/>
      <c r="D989" s="33"/>
      <c r="E989" s="33"/>
    </row>
    <row r="990" ht="15.75" customHeight="1">
      <c r="A990" s="32"/>
      <c r="B990" s="32"/>
      <c r="C990" s="32"/>
      <c r="D990" s="33"/>
      <c r="E990" s="33"/>
    </row>
    <row r="991" ht="15.75" customHeight="1">
      <c r="A991" s="32"/>
      <c r="B991" s="32"/>
      <c r="C991" s="32"/>
      <c r="D991" s="33"/>
      <c r="E991" s="33"/>
    </row>
    <row r="992" ht="15.75" customHeight="1">
      <c r="A992" s="32"/>
      <c r="B992" s="32"/>
      <c r="C992" s="32"/>
      <c r="D992" s="33"/>
      <c r="E992" s="33"/>
    </row>
    <row r="993" ht="15.75" customHeight="1">
      <c r="A993" s="32"/>
      <c r="B993" s="32"/>
      <c r="C993" s="32"/>
      <c r="D993" s="33"/>
      <c r="E993" s="33"/>
    </row>
    <row r="994" ht="15.75" customHeight="1">
      <c r="A994" s="32"/>
      <c r="B994" s="32"/>
      <c r="C994" s="32"/>
      <c r="D994" s="33"/>
      <c r="E994" s="33"/>
    </row>
    <row r="995" ht="15.75" customHeight="1">
      <c r="A995" s="32"/>
      <c r="B995" s="32"/>
      <c r="C995" s="32"/>
      <c r="D995" s="33"/>
      <c r="E995" s="33"/>
    </row>
    <row r="996" ht="15.75" customHeight="1">
      <c r="A996" s="32"/>
      <c r="B996" s="32"/>
      <c r="C996" s="32"/>
      <c r="D996" s="33"/>
      <c r="E996" s="33"/>
    </row>
    <row r="997" ht="15.75" customHeight="1">
      <c r="A997" s="32"/>
      <c r="B997" s="32"/>
      <c r="C997" s="32"/>
      <c r="D997" s="33"/>
      <c r="E997" s="33"/>
    </row>
  </sheetData>
  <autoFilter ref="$A$1:$I$27"/>
  <mergeCells count="1">
    <mergeCell ref="K5:N20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1.22" defaultRowHeight="15.0"/>
  <cols>
    <col customWidth="1" min="1" max="1" width="1.56"/>
    <col customWidth="1" min="2" max="2" width="24.11"/>
    <col customWidth="1" min="3" max="3" width="13.56"/>
    <col customWidth="1" min="4" max="4" width="16.56"/>
    <col customWidth="1" min="5" max="5" width="19.44"/>
    <col customWidth="1" min="6" max="6" width="16.0"/>
    <col customWidth="1" min="7" max="7" width="14.33"/>
    <col customWidth="1" min="8" max="8" width="15.67"/>
    <col customWidth="1" min="9" max="9" width="10.78"/>
    <col customWidth="1" min="10" max="10" width="11.0"/>
    <col customWidth="1" min="11" max="11" width="13.67"/>
    <col customWidth="1" min="12" max="27" width="11.0"/>
  </cols>
  <sheetData>
    <row r="1" ht="15.75" customHeight="1">
      <c r="A1" s="34"/>
      <c r="B1" s="34"/>
      <c r="D1" s="35" t="s">
        <v>16</v>
      </c>
      <c r="E1" s="36" t="s">
        <v>17</v>
      </c>
      <c r="F1" s="37"/>
      <c r="G1" s="38" t="s">
        <v>1</v>
      </c>
      <c r="H1" s="38" t="s">
        <v>18</v>
      </c>
      <c r="I1" s="38" t="s">
        <v>19</v>
      </c>
      <c r="J1" s="38" t="s">
        <v>4</v>
      </c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</row>
    <row r="2" ht="15.75" customHeight="1">
      <c r="A2" s="34"/>
      <c r="D2" s="40" t="s">
        <v>20</v>
      </c>
      <c r="E2" s="41">
        <v>0.03</v>
      </c>
      <c r="F2" s="42" t="s">
        <v>21</v>
      </c>
      <c r="G2" s="43">
        <f>'Rent Roll'!J2</f>
        <v>1.183333333</v>
      </c>
      <c r="H2" s="44">
        <f>'Rent Roll'!K2</f>
        <v>24</v>
      </c>
      <c r="I2" s="45">
        <f>'Rent Roll'!L2</f>
        <v>727.0833333</v>
      </c>
      <c r="J2" s="45">
        <f>'Rent Roll'!M2</f>
        <v>14.79166667</v>
      </c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</row>
    <row r="3" ht="15.75" customHeight="1">
      <c r="A3" s="34"/>
      <c r="D3" s="40" t="s">
        <v>4</v>
      </c>
      <c r="E3" s="41">
        <v>0.03</v>
      </c>
      <c r="F3" s="46"/>
      <c r="G3" s="46"/>
      <c r="H3" s="46"/>
      <c r="I3" s="46"/>
      <c r="J3" s="46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</row>
    <row r="4" ht="15.75" customHeight="1">
      <c r="A4" s="34"/>
      <c r="D4" s="47" t="s">
        <v>22</v>
      </c>
      <c r="E4" s="41">
        <v>0.05</v>
      </c>
      <c r="F4" s="48"/>
      <c r="G4" s="48"/>
      <c r="H4" s="48"/>
      <c r="I4" s="48"/>
      <c r="J4" s="48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</row>
    <row r="5" ht="15.75" customHeight="1">
      <c r="A5" s="34"/>
      <c r="D5" s="40" t="s">
        <v>23</v>
      </c>
      <c r="E5" s="41">
        <v>0.035</v>
      </c>
      <c r="F5" s="49" t="s">
        <v>24</v>
      </c>
      <c r="G5" s="50" t="s">
        <v>25</v>
      </c>
      <c r="H5" s="50">
        <f>'Rent Roll'!K2</f>
        <v>24</v>
      </c>
      <c r="I5" s="51">
        <f>'Rent Roll'!N2</f>
        <v>1000</v>
      </c>
      <c r="J5" s="51">
        <f>'Rent Roll'!O2</f>
        <v>200</v>
      </c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</row>
    <row r="6" ht="15.75" customHeight="1">
      <c r="A6" s="34"/>
      <c r="D6" s="52" t="s">
        <v>26</v>
      </c>
      <c r="E6" s="53">
        <v>0.03</v>
      </c>
      <c r="F6" s="46"/>
      <c r="G6" s="46"/>
      <c r="H6" s="46"/>
      <c r="I6" s="46"/>
      <c r="J6" s="46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</row>
    <row r="7" ht="15.75" customHeight="1">
      <c r="A7" s="34"/>
      <c r="D7" s="54" t="s">
        <v>27</v>
      </c>
      <c r="E7" s="55">
        <v>0.08</v>
      </c>
      <c r="F7" s="48"/>
      <c r="G7" s="48"/>
      <c r="H7" s="48"/>
      <c r="I7" s="48"/>
      <c r="J7" s="48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</row>
    <row r="8" ht="15.75" customHeight="1">
      <c r="A8" s="34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</row>
    <row r="9" ht="15.75" customHeight="1">
      <c r="A9" s="39"/>
      <c r="B9" s="39"/>
      <c r="C9" s="34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</row>
    <row r="10" ht="15.75" customHeight="1">
      <c r="A10" s="39"/>
      <c r="B10" s="39"/>
      <c r="C10" s="34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</row>
    <row r="11" ht="15.75" customHeight="1">
      <c r="A11" s="56"/>
      <c r="B11" s="39"/>
      <c r="C11" s="57" t="s">
        <v>21</v>
      </c>
      <c r="D11" s="58" t="s">
        <v>28</v>
      </c>
      <c r="E11" s="58" t="s">
        <v>29</v>
      </c>
      <c r="F11" s="58" t="s">
        <v>30</v>
      </c>
      <c r="G11" s="58" t="s">
        <v>31</v>
      </c>
      <c r="H11" s="58" t="s">
        <v>32</v>
      </c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</row>
    <row r="12" ht="15.75" customHeight="1">
      <c r="A12" s="59"/>
      <c r="B12" s="60" t="s">
        <v>33</v>
      </c>
      <c r="C12" s="61"/>
      <c r="D12" s="58"/>
      <c r="E12" s="58"/>
      <c r="F12" s="58"/>
      <c r="G12" s="58"/>
      <c r="H12" s="58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</row>
    <row r="13" ht="15.75" customHeight="1">
      <c r="A13" s="62"/>
      <c r="B13" s="21" t="s">
        <v>20</v>
      </c>
      <c r="C13" s="63">
        <f>((H2*I2)*12)</f>
        <v>209400</v>
      </c>
      <c r="D13" s="64">
        <f>((I5*H5)*12)</f>
        <v>288000</v>
      </c>
      <c r="E13" s="64">
        <f t="shared" ref="E13:E14" si="1">D13+(D13*E2)</f>
        <v>296640</v>
      </c>
      <c r="F13" s="64">
        <f t="shared" ref="F13:F14" si="2">E13+(E13*E2)</f>
        <v>305539.2</v>
      </c>
      <c r="G13" s="64">
        <f t="shared" ref="G13:G14" si="3">F13+(F13*E2)</f>
        <v>314705.376</v>
      </c>
      <c r="H13" s="64">
        <f t="shared" ref="H13:H14" si="4">G13+(G13*E2)</f>
        <v>324146.5373</v>
      </c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</row>
    <row r="14" ht="15.75" customHeight="1">
      <c r="A14" s="62"/>
      <c r="B14" s="21" t="s">
        <v>34</v>
      </c>
      <c r="C14" s="63">
        <f>((H2*J2)*12)</f>
        <v>4260</v>
      </c>
      <c r="D14" s="64">
        <f>((J5*H5)*12)</f>
        <v>57600</v>
      </c>
      <c r="E14" s="64">
        <f t="shared" si="1"/>
        <v>59328</v>
      </c>
      <c r="F14" s="64">
        <f t="shared" si="2"/>
        <v>61107.84</v>
      </c>
      <c r="G14" s="64">
        <f t="shared" si="3"/>
        <v>62941.0752</v>
      </c>
      <c r="H14" s="64">
        <f t="shared" si="4"/>
        <v>64829.30746</v>
      </c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</row>
    <row r="15" ht="15.75" customHeight="1">
      <c r="A15" s="62"/>
      <c r="B15" s="21" t="s">
        <v>35</v>
      </c>
      <c r="C15" s="65"/>
      <c r="D15" s="66">
        <f t="shared" ref="D15:H15" si="5">-(D13+D14)*$E4</f>
        <v>-17280</v>
      </c>
      <c r="E15" s="66">
        <f t="shared" si="5"/>
        <v>-17798.4</v>
      </c>
      <c r="F15" s="66">
        <f t="shared" si="5"/>
        <v>-18332.352</v>
      </c>
      <c r="G15" s="66">
        <f t="shared" si="5"/>
        <v>-18882.32256</v>
      </c>
      <c r="H15" s="66">
        <f t="shared" si="5"/>
        <v>-19448.79224</v>
      </c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</row>
    <row r="16" ht="24.0" customHeight="1">
      <c r="A16" s="67"/>
      <c r="B16" s="68" t="s">
        <v>36</v>
      </c>
      <c r="C16" s="69">
        <f t="shared" ref="C16:H16" si="6">SUM(C13:C15)</f>
        <v>213660</v>
      </c>
      <c r="D16" s="70">
        <f t="shared" si="6"/>
        <v>328320</v>
      </c>
      <c r="E16" s="70">
        <f t="shared" si="6"/>
        <v>338169.6</v>
      </c>
      <c r="F16" s="70">
        <f t="shared" si="6"/>
        <v>348314.688</v>
      </c>
      <c r="G16" s="70">
        <f t="shared" si="6"/>
        <v>358764.1286</v>
      </c>
      <c r="H16" s="70">
        <f t="shared" si="6"/>
        <v>369527.0525</v>
      </c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</row>
    <row r="17" ht="15.75" customHeight="1">
      <c r="A17" s="71"/>
      <c r="B17" s="72" t="s">
        <v>37</v>
      </c>
      <c r="C17" s="63"/>
      <c r="D17" s="64"/>
      <c r="E17" s="64"/>
      <c r="F17" s="64"/>
      <c r="G17" s="64"/>
      <c r="H17" s="64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</row>
    <row r="18" ht="15.75" customHeight="1">
      <c r="A18" s="73"/>
      <c r="B18" s="21" t="s">
        <v>38</v>
      </c>
      <c r="C18" s="74">
        <v>40052.0</v>
      </c>
      <c r="D18" s="75">
        <f>SUM(C18*1.1)</f>
        <v>44057.2</v>
      </c>
      <c r="E18" s="64">
        <f>D18+(D18*E5)</f>
        <v>45599.202</v>
      </c>
      <c r="F18" s="64">
        <f>E18+(E18*E5)</f>
        <v>47195.17407</v>
      </c>
      <c r="G18" s="64">
        <f>F18+(F18*E5)</f>
        <v>48847.00516</v>
      </c>
      <c r="H18" s="64">
        <f>G18+(G18*E5)</f>
        <v>50556.65034</v>
      </c>
      <c r="I18" s="39"/>
      <c r="J18" s="76"/>
      <c r="K18" s="76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</row>
    <row r="19" ht="15.75" customHeight="1">
      <c r="A19" s="73"/>
      <c r="B19" s="21" t="s">
        <v>39</v>
      </c>
      <c r="C19" s="74">
        <v>29990.0</v>
      </c>
      <c r="D19" s="75">
        <f>SUM(50*12*H5)</f>
        <v>14400</v>
      </c>
      <c r="E19" s="64">
        <f>D19+(D19*E5)</f>
        <v>14904</v>
      </c>
      <c r="F19" s="64">
        <f>E19+(E19*E5)</f>
        <v>15425.64</v>
      </c>
      <c r="G19" s="64">
        <f>F19+(F19*E5)</f>
        <v>15965.5374</v>
      </c>
      <c r="H19" s="64">
        <f>G19+(G19*E5)</f>
        <v>16524.33121</v>
      </c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</row>
    <row r="20" ht="15.75" customHeight="1">
      <c r="A20" s="73"/>
      <c r="B20" s="21" t="s">
        <v>40</v>
      </c>
      <c r="C20" s="74"/>
      <c r="D20" s="75">
        <f>SUM(50*H5)</f>
        <v>1200</v>
      </c>
      <c r="E20" s="64">
        <f>D20+(D20*E5)</f>
        <v>1242</v>
      </c>
      <c r="F20" s="64">
        <f>E20+(E20*E5)</f>
        <v>1285.47</v>
      </c>
      <c r="G20" s="64">
        <f>F20+(F20*E5)</f>
        <v>1330.46145</v>
      </c>
      <c r="H20" s="64">
        <f>G20+(G20*E5)</f>
        <v>1377.027601</v>
      </c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</row>
    <row r="21" ht="15.75" customHeight="1">
      <c r="A21" s="73"/>
      <c r="B21" s="21" t="s">
        <v>41</v>
      </c>
      <c r="C21" s="74"/>
      <c r="D21" s="75">
        <v>1200.0</v>
      </c>
      <c r="E21" s="64">
        <f>D21+(D21*E5)</f>
        <v>1242</v>
      </c>
      <c r="F21" s="64">
        <f>E21+(E21*E5)</f>
        <v>1285.47</v>
      </c>
      <c r="G21" s="64">
        <f>F21+(F21*E5)</f>
        <v>1330.46145</v>
      </c>
      <c r="H21" s="64">
        <f>G21+(G21*E5)</f>
        <v>1377.027601</v>
      </c>
      <c r="I21" s="39"/>
      <c r="J21" s="76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</row>
    <row r="22" ht="15.75" customHeight="1">
      <c r="A22" s="73"/>
      <c r="B22" s="21" t="s">
        <v>42</v>
      </c>
      <c r="C22" s="74">
        <v>15400.0</v>
      </c>
      <c r="D22" s="77">
        <f>D16*E7</f>
        <v>26265.6</v>
      </c>
      <c r="E22" s="64">
        <f>E16*E7</f>
        <v>27053.568</v>
      </c>
      <c r="F22" s="64">
        <f>F16*E7</f>
        <v>27865.17504</v>
      </c>
      <c r="G22" s="64">
        <f>G16*E7</f>
        <v>28701.13029</v>
      </c>
      <c r="H22" s="64">
        <f>H16*E7</f>
        <v>29562.1642</v>
      </c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</row>
    <row r="23" ht="15.75" customHeight="1">
      <c r="A23" s="73"/>
      <c r="B23" s="21" t="s">
        <v>43</v>
      </c>
      <c r="C23" s="74">
        <v>21662.0</v>
      </c>
      <c r="D23" s="75">
        <f>SUM(100*H5)</f>
        <v>2400</v>
      </c>
      <c r="E23" s="64">
        <f>D23+(D23*E5)</f>
        <v>2484</v>
      </c>
      <c r="F23" s="64">
        <f>E23+(E23*E5)</f>
        <v>2570.94</v>
      </c>
      <c r="G23" s="64">
        <f>F23+(F23*E5)</f>
        <v>2660.9229</v>
      </c>
      <c r="H23" s="64">
        <f>G23+(G23*E5)</f>
        <v>2754.055202</v>
      </c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</row>
    <row r="24" ht="15.75" customHeight="1">
      <c r="A24" s="73"/>
      <c r="B24" s="21" t="s">
        <v>44</v>
      </c>
      <c r="C24" s="74">
        <v>14744.0</v>
      </c>
      <c r="D24" s="75">
        <v>14744.0</v>
      </c>
      <c r="E24" s="64">
        <f t="shared" ref="E24:E25" si="7">D24+(D24*E5)</f>
        <v>15260.04</v>
      </c>
      <c r="F24" s="64">
        <f t="shared" ref="F24:F25" si="8">E24+(E24*E5)</f>
        <v>15794.1414</v>
      </c>
      <c r="G24" s="64">
        <f t="shared" ref="G24:G25" si="9">F24+(F24*E5)</f>
        <v>16346.93635</v>
      </c>
      <c r="H24" s="64">
        <f t="shared" ref="H24:H25" si="10">G24+(G24*E5)</f>
        <v>16919.07912</v>
      </c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</row>
    <row r="25" ht="15.75" customHeight="1">
      <c r="A25" s="73"/>
      <c r="B25" s="21" t="s">
        <v>45</v>
      </c>
      <c r="C25" s="74">
        <v>53471.0</v>
      </c>
      <c r="D25" s="75">
        <v>53471.0</v>
      </c>
      <c r="E25" s="64">
        <f t="shared" si="7"/>
        <v>55075.13</v>
      </c>
      <c r="F25" s="64">
        <f t="shared" si="8"/>
        <v>56727.3839</v>
      </c>
      <c r="G25" s="64">
        <f t="shared" si="9"/>
        <v>58429.20542</v>
      </c>
      <c r="H25" s="64">
        <f t="shared" si="10"/>
        <v>60182.08158</v>
      </c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</row>
    <row r="26" ht="28.5" customHeight="1">
      <c r="A26" s="78"/>
      <c r="B26" s="68" t="s">
        <v>46</v>
      </c>
      <c r="C26" s="79">
        <f t="shared" ref="C26:H26" si="11">SUM(C18:C25)</f>
        <v>175319</v>
      </c>
      <c r="D26" s="80">
        <f t="shared" si="11"/>
        <v>157737.8</v>
      </c>
      <c r="E26" s="80">
        <f t="shared" si="11"/>
        <v>162859.94</v>
      </c>
      <c r="F26" s="80">
        <f t="shared" si="11"/>
        <v>168149.3944</v>
      </c>
      <c r="G26" s="80">
        <f t="shared" si="11"/>
        <v>173611.6604</v>
      </c>
      <c r="H26" s="80">
        <f t="shared" si="11"/>
        <v>179252.4169</v>
      </c>
      <c r="I26" s="39"/>
      <c r="J26" s="81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</row>
    <row r="27" ht="51.0" customHeight="1">
      <c r="A27" s="82"/>
      <c r="B27" s="83" t="s">
        <v>47</v>
      </c>
      <c r="C27" s="84">
        <f t="shared" ref="C27:H27" si="12">C16-C26</f>
        <v>38341</v>
      </c>
      <c r="D27" s="85">
        <f t="shared" si="12"/>
        <v>170582.2</v>
      </c>
      <c r="E27" s="85">
        <f t="shared" si="12"/>
        <v>175309.66</v>
      </c>
      <c r="F27" s="85">
        <f t="shared" si="12"/>
        <v>180165.2936</v>
      </c>
      <c r="G27" s="85">
        <f t="shared" si="12"/>
        <v>185152.4682</v>
      </c>
      <c r="H27" s="85">
        <f t="shared" si="12"/>
        <v>190274.6356</v>
      </c>
      <c r="I27" s="39"/>
      <c r="J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</row>
    <row r="28" ht="15.75" customHeight="1">
      <c r="A28" s="86"/>
      <c r="B28" s="87" t="s">
        <v>48</v>
      </c>
      <c r="C28" s="88">
        <f>'Debt Service'!E15</f>
        <v>71919</v>
      </c>
      <c r="D28" s="89">
        <f>'Debt Service'!E15</f>
        <v>71919</v>
      </c>
      <c r="E28" s="89">
        <f>'Debt Service'!E15</f>
        <v>71919</v>
      </c>
      <c r="F28" s="89">
        <f>'Debt Service'!E15</f>
        <v>71919</v>
      </c>
      <c r="G28" s="89">
        <f>'Debt Service'!E15</f>
        <v>71919</v>
      </c>
      <c r="H28" s="89">
        <f>'Debt Service'!E15</f>
        <v>71919</v>
      </c>
      <c r="I28" s="90" t="s">
        <v>49</v>
      </c>
      <c r="J28" s="91"/>
    </row>
    <row r="29" ht="15.75" customHeight="1">
      <c r="A29" s="86"/>
      <c r="B29" s="87" t="s">
        <v>50</v>
      </c>
      <c r="C29" s="92">
        <f>-'Debt Service'!C8</f>
        <v>-470000</v>
      </c>
      <c r="D29" s="93">
        <f t="shared" ref="D29:H29" si="13">D27-D28</f>
        <v>98663.2</v>
      </c>
      <c r="E29" s="93">
        <f t="shared" si="13"/>
        <v>103390.66</v>
      </c>
      <c r="F29" s="93">
        <f t="shared" si="13"/>
        <v>108246.2936</v>
      </c>
      <c r="G29" s="93">
        <f t="shared" si="13"/>
        <v>113233.4682</v>
      </c>
      <c r="H29" s="93">
        <f t="shared" si="13"/>
        <v>118355.6356</v>
      </c>
      <c r="I29" s="94">
        <f>SUM((H33*0.95)-'Debt Service'!C16)</f>
        <v>1450568.638</v>
      </c>
      <c r="J29" s="95"/>
    </row>
    <row r="30" ht="15.75" customHeight="1">
      <c r="A30" s="96"/>
      <c r="B30" s="68" t="s">
        <v>51</v>
      </c>
      <c r="C30" s="97">
        <f>C29/'Debt Service'!$C8</f>
        <v>-1</v>
      </c>
      <c r="D30" s="98">
        <f>D29/'Debt Service'!$C8</f>
        <v>0.2099217021</v>
      </c>
      <c r="E30" s="98">
        <f>E29/'Debt Service'!$C8</f>
        <v>0.2199801277</v>
      </c>
      <c r="F30" s="98">
        <f>F29/'Debt Service'!$C8</f>
        <v>0.230311263</v>
      </c>
      <c r="G30" s="98">
        <f>G29/'Debt Service'!$C8</f>
        <v>0.2409222728</v>
      </c>
      <c r="H30" s="98">
        <f>H29/'Debt Service'!$C8</f>
        <v>0.2518205014</v>
      </c>
      <c r="I30" s="99" t="s">
        <v>52</v>
      </c>
      <c r="J30" s="100" t="s">
        <v>53</v>
      </c>
    </row>
    <row r="31" ht="15.75" customHeight="1">
      <c r="A31" s="96"/>
      <c r="B31" s="68" t="s">
        <v>54</v>
      </c>
      <c r="C31" s="101">
        <f t="shared" ref="C31:H31" si="14">C27/C28</f>
        <v>0.5331136417</v>
      </c>
      <c r="D31" s="102">
        <f t="shared" si="14"/>
        <v>2.371865571</v>
      </c>
      <c r="E31" s="102">
        <f t="shared" si="14"/>
        <v>2.437598687</v>
      </c>
      <c r="F31" s="102">
        <f t="shared" si="14"/>
        <v>2.505113998</v>
      </c>
      <c r="G31" s="102">
        <f t="shared" si="14"/>
        <v>2.574458324</v>
      </c>
      <c r="H31" s="102">
        <f t="shared" si="14"/>
        <v>2.645679662</v>
      </c>
      <c r="I31" s="103">
        <f>IRR(C29:I29)</f>
        <v>0.3526314274</v>
      </c>
      <c r="J31" s="104">
        <f>SUM(C29:I29)/'Debt Service'!C8</f>
        <v>3.239272119</v>
      </c>
    </row>
    <row r="32" ht="15.75" customHeight="1">
      <c r="A32" s="105"/>
      <c r="B32" s="68"/>
      <c r="C32" s="106"/>
      <c r="D32" s="107"/>
      <c r="E32" s="107"/>
      <c r="F32" s="107"/>
      <c r="G32" s="107"/>
      <c r="H32" s="107"/>
    </row>
    <row r="33" ht="15.75" customHeight="1">
      <c r="A33" s="105"/>
      <c r="B33" s="68" t="s">
        <v>55</v>
      </c>
      <c r="C33" s="108">
        <f t="shared" ref="C33:D33" si="15">SUM(C27/C35)</f>
        <v>2017947.368</v>
      </c>
      <c r="D33" s="109">
        <f t="shared" si="15"/>
        <v>3101494.545</v>
      </c>
      <c r="E33" s="109">
        <f t="shared" ref="E33:H33" si="16">E27/E35</f>
        <v>3187448.364</v>
      </c>
      <c r="F33" s="109">
        <f t="shared" si="16"/>
        <v>3275732.611</v>
      </c>
      <c r="G33" s="109">
        <f t="shared" si="16"/>
        <v>3366408.513</v>
      </c>
      <c r="H33" s="109">
        <f t="shared" si="16"/>
        <v>3459538.83</v>
      </c>
    </row>
    <row r="34" ht="15.75" customHeight="1">
      <c r="A34" s="105"/>
      <c r="B34" s="68" t="s">
        <v>56</v>
      </c>
      <c r="C34" s="110">
        <f t="shared" ref="C34:H34" si="17">C33/27</f>
        <v>74738.79142</v>
      </c>
      <c r="D34" s="111">
        <f t="shared" si="17"/>
        <v>114870.1684</v>
      </c>
      <c r="E34" s="111">
        <f t="shared" si="17"/>
        <v>118053.6431</v>
      </c>
      <c r="F34" s="111">
        <f t="shared" si="17"/>
        <v>121323.43</v>
      </c>
      <c r="G34" s="111">
        <f t="shared" si="17"/>
        <v>124681.7968</v>
      </c>
      <c r="H34" s="111">
        <f t="shared" si="17"/>
        <v>128131.0678</v>
      </c>
    </row>
    <row r="35" ht="15.75" customHeight="1">
      <c r="A35" s="105"/>
      <c r="B35" s="68" t="s">
        <v>57</v>
      </c>
      <c r="C35" s="112">
        <v>0.019</v>
      </c>
      <c r="D35" s="113">
        <v>0.055</v>
      </c>
      <c r="E35" s="113">
        <v>0.055</v>
      </c>
      <c r="F35" s="113">
        <v>0.055</v>
      </c>
      <c r="G35" s="113">
        <v>0.055</v>
      </c>
      <c r="H35" s="113">
        <v>0.055</v>
      </c>
    </row>
    <row r="36" ht="15.75" customHeight="1">
      <c r="C36" s="114"/>
    </row>
    <row r="37" ht="15.75" customHeight="1">
      <c r="C37" s="114"/>
    </row>
    <row r="38" ht="15.75" customHeight="1">
      <c r="C38" s="114"/>
    </row>
    <row r="39" ht="15.75" customHeight="1">
      <c r="C39" s="115"/>
      <c r="D39" s="115"/>
      <c r="E39" s="115"/>
      <c r="F39" s="115"/>
      <c r="G39" s="115"/>
      <c r="H39" s="116"/>
      <c r="I39" s="117"/>
    </row>
    <row r="40" ht="15.75" customHeight="1">
      <c r="C40" s="114"/>
    </row>
    <row r="41" ht="15.75" customHeight="1">
      <c r="C41" s="114"/>
    </row>
    <row r="42" ht="15.75" customHeight="1">
      <c r="C42" s="114"/>
    </row>
    <row r="43" ht="15.75" customHeight="1">
      <c r="C43" s="114"/>
    </row>
    <row r="44" ht="15.75" customHeight="1">
      <c r="C44" s="114"/>
    </row>
    <row r="45" ht="15.75" customHeight="1">
      <c r="C45" s="114"/>
    </row>
    <row r="46" ht="15.75" customHeight="1">
      <c r="C46" s="114"/>
    </row>
    <row r="47" ht="15.75" customHeight="1">
      <c r="C47" s="114"/>
    </row>
    <row r="48" ht="15.75" customHeight="1">
      <c r="C48" s="114"/>
    </row>
    <row r="49" ht="15.75" customHeight="1">
      <c r="C49" s="114"/>
    </row>
    <row r="50" ht="15.75" customHeight="1">
      <c r="C50" s="114"/>
    </row>
    <row r="51" ht="15.75" customHeight="1">
      <c r="C51" s="114"/>
    </row>
    <row r="52" ht="15.75" customHeight="1">
      <c r="C52" s="114"/>
    </row>
    <row r="53" ht="15.75" customHeight="1">
      <c r="C53" s="114"/>
    </row>
    <row r="54" ht="15.75" customHeight="1">
      <c r="C54" s="114"/>
    </row>
    <row r="55" ht="15.75" customHeight="1">
      <c r="C55" s="114"/>
    </row>
    <row r="56" ht="15.75" customHeight="1">
      <c r="C56" s="114"/>
    </row>
    <row r="57" ht="15.75" customHeight="1">
      <c r="C57" s="114"/>
    </row>
    <row r="58" ht="15.75" customHeight="1">
      <c r="C58" s="114"/>
    </row>
    <row r="59" ht="15.75" customHeight="1">
      <c r="C59" s="114"/>
    </row>
    <row r="60" ht="15.75" customHeight="1">
      <c r="C60" s="114"/>
    </row>
    <row r="61" ht="15.75" customHeight="1">
      <c r="C61" s="114"/>
    </row>
    <row r="62" ht="15.75" customHeight="1">
      <c r="C62" s="114"/>
    </row>
    <row r="63" ht="15.75" customHeight="1">
      <c r="C63" s="114"/>
    </row>
    <row r="64" ht="15.75" customHeight="1">
      <c r="C64" s="114"/>
    </row>
    <row r="65" ht="15.75" customHeight="1">
      <c r="C65" s="114"/>
    </row>
    <row r="66" ht="15.75" customHeight="1">
      <c r="C66" s="114"/>
    </row>
    <row r="67" ht="15.75" customHeight="1">
      <c r="C67" s="114"/>
    </row>
    <row r="68" ht="15.75" customHeight="1">
      <c r="C68" s="114"/>
    </row>
    <row r="69" ht="15.75" customHeight="1">
      <c r="C69" s="114"/>
    </row>
    <row r="70" ht="15.75" customHeight="1">
      <c r="C70" s="114"/>
    </row>
    <row r="71" ht="15.75" customHeight="1">
      <c r="C71" s="114"/>
    </row>
    <row r="72" ht="15.75" customHeight="1">
      <c r="C72" s="114"/>
    </row>
    <row r="73" ht="15.75" customHeight="1">
      <c r="C73" s="114"/>
    </row>
    <row r="74" ht="15.75" customHeight="1">
      <c r="C74" s="114"/>
    </row>
    <row r="75" ht="15.75" customHeight="1">
      <c r="C75" s="114"/>
    </row>
    <row r="76" ht="15.75" customHeight="1">
      <c r="C76" s="114"/>
    </row>
    <row r="77" ht="15.75" customHeight="1">
      <c r="C77" s="114"/>
    </row>
    <row r="78" ht="15.75" customHeight="1">
      <c r="C78" s="114"/>
    </row>
    <row r="79" ht="15.75" customHeight="1">
      <c r="C79" s="114"/>
    </row>
    <row r="80" ht="15.75" customHeight="1">
      <c r="C80" s="114"/>
    </row>
    <row r="81" ht="15.75" customHeight="1">
      <c r="C81" s="114"/>
    </row>
    <row r="82" ht="15.75" customHeight="1">
      <c r="C82" s="114"/>
    </row>
    <row r="83" ht="15.75" customHeight="1">
      <c r="C83" s="114"/>
    </row>
    <row r="84" ht="15.75" customHeight="1">
      <c r="C84" s="114"/>
    </row>
    <row r="85" ht="15.75" customHeight="1">
      <c r="C85" s="114"/>
    </row>
    <row r="86" ht="15.75" customHeight="1">
      <c r="C86" s="114"/>
    </row>
    <row r="87" ht="15.75" customHeight="1">
      <c r="C87" s="114"/>
    </row>
    <row r="88" ht="15.75" customHeight="1">
      <c r="C88" s="114"/>
    </row>
    <row r="89" ht="15.75" customHeight="1">
      <c r="C89" s="114"/>
    </row>
    <row r="90" ht="15.75" customHeight="1">
      <c r="C90" s="114"/>
    </row>
    <row r="91" ht="15.75" customHeight="1">
      <c r="C91" s="114"/>
    </row>
    <row r="92" ht="15.75" customHeight="1">
      <c r="C92" s="114"/>
    </row>
    <row r="93" ht="15.75" customHeight="1">
      <c r="C93" s="114"/>
    </row>
    <row r="94" ht="15.75" customHeight="1">
      <c r="C94" s="114"/>
    </row>
    <row r="95" ht="15.75" customHeight="1">
      <c r="C95" s="114"/>
    </row>
    <row r="96" ht="15.75" customHeight="1">
      <c r="C96" s="114"/>
    </row>
    <row r="97" ht="15.75" customHeight="1">
      <c r="C97" s="114"/>
    </row>
    <row r="98" ht="15.75" customHeight="1">
      <c r="C98" s="114"/>
    </row>
    <row r="99" ht="15.75" customHeight="1">
      <c r="C99" s="114"/>
    </row>
    <row r="100" ht="15.75" customHeight="1">
      <c r="C100" s="114"/>
    </row>
    <row r="101" ht="15.75" customHeight="1">
      <c r="C101" s="114"/>
    </row>
    <row r="102" ht="15.75" customHeight="1">
      <c r="C102" s="114"/>
    </row>
    <row r="103" ht="15.75" customHeight="1">
      <c r="C103" s="114"/>
    </row>
    <row r="104" ht="15.75" customHeight="1">
      <c r="C104" s="114"/>
    </row>
    <row r="105" ht="15.75" customHeight="1">
      <c r="C105" s="114"/>
    </row>
    <row r="106" ht="15.75" customHeight="1">
      <c r="C106" s="114"/>
    </row>
    <row r="107" ht="15.75" customHeight="1">
      <c r="C107" s="114"/>
    </row>
    <row r="108" ht="15.75" customHeight="1">
      <c r="C108" s="114"/>
    </row>
    <row r="109" ht="15.75" customHeight="1">
      <c r="C109" s="114"/>
    </row>
    <row r="110" ht="15.75" customHeight="1">
      <c r="C110" s="114"/>
    </row>
    <row r="111" ht="15.75" customHeight="1">
      <c r="C111" s="114"/>
    </row>
    <row r="112" ht="15.75" customHeight="1">
      <c r="C112" s="114"/>
    </row>
    <row r="113" ht="15.75" customHeight="1">
      <c r="C113" s="114"/>
    </row>
    <row r="114" ht="15.75" customHeight="1">
      <c r="C114" s="114"/>
    </row>
    <row r="115" ht="15.75" customHeight="1">
      <c r="C115" s="114"/>
    </row>
    <row r="116" ht="15.75" customHeight="1">
      <c r="C116" s="114"/>
    </row>
    <row r="117" ht="15.75" customHeight="1">
      <c r="C117" s="114"/>
    </row>
    <row r="118" ht="15.75" customHeight="1">
      <c r="C118" s="114"/>
    </row>
    <row r="119" ht="15.75" customHeight="1">
      <c r="C119" s="114"/>
    </row>
    <row r="120" ht="15.75" customHeight="1">
      <c r="C120" s="114"/>
    </row>
    <row r="121" ht="15.75" customHeight="1">
      <c r="C121" s="114"/>
    </row>
    <row r="122" ht="15.75" customHeight="1">
      <c r="C122" s="114"/>
    </row>
    <row r="123" ht="15.75" customHeight="1">
      <c r="C123" s="114"/>
    </row>
    <row r="124" ht="15.75" customHeight="1">
      <c r="C124" s="114"/>
    </row>
    <row r="125" ht="15.75" customHeight="1">
      <c r="C125" s="114"/>
    </row>
    <row r="126" ht="15.75" customHeight="1">
      <c r="C126" s="114"/>
    </row>
    <row r="127" ht="15.75" customHeight="1">
      <c r="C127" s="114"/>
    </row>
    <row r="128" ht="15.75" customHeight="1">
      <c r="C128" s="114"/>
    </row>
    <row r="129" ht="15.75" customHeight="1">
      <c r="C129" s="114"/>
    </row>
    <row r="130" ht="15.75" customHeight="1">
      <c r="C130" s="114"/>
    </row>
    <row r="131" ht="15.75" customHeight="1">
      <c r="C131" s="114"/>
    </row>
    <row r="132" ht="15.75" customHeight="1">
      <c r="C132" s="114"/>
    </row>
    <row r="133" ht="15.75" customHeight="1">
      <c r="C133" s="114"/>
    </row>
    <row r="134" ht="15.75" customHeight="1">
      <c r="C134" s="114"/>
    </row>
    <row r="135" ht="15.75" customHeight="1">
      <c r="C135" s="114"/>
    </row>
    <row r="136" ht="15.75" customHeight="1">
      <c r="C136" s="114"/>
    </row>
    <row r="137" ht="15.75" customHeight="1">
      <c r="C137" s="114"/>
    </row>
    <row r="138" ht="15.75" customHeight="1">
      <c r="C138" s="114"/>
    </row>
    <row r="139" ht="15.75" customHeight="1">
      <c r="C139" s="114"/>
    </row>
    <row r="140" ht="15.75" customHeight="1">
      <c r="C140" s="114"/>
    </row>
    <row r="141" ht="15.75" customHeight="1">
      <c r="C141" s="114"/>
    </row>
    <row r="142" ht="15.75" customHeight="1">
      <c r="C142" s="114"/>
    </row>
    <row r="143" ht="15.75" customHeight="1">
      <c r="C143" s="114"/>
    </row>
    <row r="144" ht="15.75" customHeight="1">
      <c r="C144" s="114"/>
    </row>
    <row r="145" ht="15.75" customHeight="1">
      <c r="C145" s="114"/>
    </row>
    <row r="146" ht="15.75" customHeight="1">
      <c r="C146" s="114"/>
    </row>
    <row r="147" ht="15.75" customHeight="1">
      <c r="C147" s="114"/>
    </row>
    <row r="148" ht="15.75" customHeight="1">
      <c r="C148" s="114"/>
    </row>
    <row r="149" ht="15.75" customHeight="1">
      <c r="C149" s="114"/>
    </row>
    <row r="150" ht="15.75" customHeight="1">
      <c r="C150" s="114"/>
    </row>
    <row r="151" ht="15.75" customHeight="1">
      <c r="C151" s="114"/>
    </row>
    <row r="152" ht="15.75" customHeight="1">
      <c r="C152" s="114"/>
    </row>
    <row r="153" ht="15.75" customHeight="1">
      <c r="C153" s="114"/>
    </row>
    <row r="154" ht="15.75" customHeight="1">
      <c r="C154" s="114"/>
    </row>
    <row r="155" ht="15.75" customHeight="1">
      <c r="C155" s="114"/>
    </row>
    <row r="156" ht="15.75" customHeight="1">
      <c r="C156" s="114"/>
    </row>
    <row r="157" ht="15.75" customHeight="1">
      <c r="C157" s="114"/>
    </row>
    <row r="158" ht="15.75" customHeight="1">
      <c r="C158" s="114"/>
    </row>
    <row r="159" ht="15.75" customHeight="1">
      <c r="C159" s="114"/>
    </row>
    <row r="160" ht="15.75" customHeight="1">
      <c r="C160" s="114"/>
    </row>
    <row r="161" ht="15.75" customHeight="1">
      <c r="C161" s="114"/>
    </row>
    <row r="162" ht="15.75" customHeight="1">
      <c r="C162" s="114"/>
    </row>
    <row r="163" ht="15.75" customHeight="1">
      <c r="C163" s="114"/>
    </row>
    <row r="164" ht="15.75" customHeight="1">
      <c r="C164" s="114"/>
    </row>
    <row r="165" ht="15.75" customHeight="1">
      <c r="C165" s="114"/>
    </row>
    <row r="166" ht="15.75" customHeight="1">
      <c r="C166" s="114"/>
    </row>
    <row r="167" ht="15.75" customHeight="1">
      <c r="C167" s="114"/>
    </row>
    <row r="168" ht="15.75" customHeight="1">
      <c r="C168" s="114"/>
    </row>
    <row r="169" ht="15.75" customHeight="1">
      <c r="C169" s="114"/>
    </row>
    <row r="170" ht="15.75" customHeight="1">
      <c r="C170" s="114"/>
    </row>
    <row r="171" ht="15.75" customHeight="1">
      <c r="C171" s="114"/>
    </row>
    <row r="172" ht="15.75" customHeight="1">
      <c r="C172" s="114"/>
    </row>
    <row r="173" ht="15.75" customHeight="1">
      <c r="C173" s="114"/>
    </row>
    <row r="174" ht="15.75" customHeight="1">
      <c r="C174" s="114"/>
    </row>
    <row r="175" ht="15.75" customHeight="1">
      <c r="C175" s="114"/>
    </row>
    <row r="176" ht="15.75" customHeight="1">
      <c r="C176" s="114"/>
    </row>
    <row r="177" ht="15.75" customHeight="1">
      <c r="C177" s="114"/>
    </row>
    <row r="178" ht="15.75" customHeight="1">
      <c r="C178" s="114"/>
    </row>
    <row r="179" ht="15.75" customHeight="1">
      <c r="C179" s="114"/>
    </row>
    <row r="180" ht="15.75" customHeight="1">
      <c r="C180" s="114"/>
    </row>
    <row r="181" ht="15.75" customHeight="1">
      <c r="C181" s="114"/>
    </row>
    <row r="182" ht="15.75" customHeight="1">
      <c r="C182" s="114"/>
    </row>
    <row r="183" ht="15.75" customHeight="1">
      <c r="C183" s="114"/>
    </row>
    <row r="184" ht="15.75" customHeight="1">
      <c r="C184" s="114"/>
    </row>
    <row r="185" ht="15.75" customHeight="1">
      <c r="C185" s="114"/>
    </row>
    <row r="186" ht="15.75" customHeight="1">
      <c r="C186" s="114"/>
    </row>
    <row r="187" ht="15.75" customHeight="1">
      <c r="C187" s="114"/>
    </row>
    <row r="188" ht="15.75" customHeight="1">
      <c r="C188" s="114"/>
    </row>
    <row r="189" ht="15.75" customHeight="1">
      <c r="C189" s="114"/>
    </row>
    <row r="190" ht="15.75" customHeight="1">
      <c r="C190" s="114"/>
    </row>
    <row r="191" ht="15.75" customHeight="1">
      <c r="C191" s="114"/>
    </row>
    <row r="192" ht="15.75" customHeight="1">
      <c r="C192" s="114"/>
    </row>
    <row r="193" ht="15.75" customHeight="1">
      <c r="C193" s="114"/>
    </row>
    <row r="194" ht="15.75" customHeight="1">
      <c r="C194" s="114"/>
    </row>
    <row r="195" ht="15.75" customHeight="1">
      <c r="C195" s="114"/>
    </row>
    <row r="196" ht="15.75" customHeight="1">
      <c r="C196" s="114"/>
    </row>
    <row r="197" ht="15.75" customHeight="1">
      <c r="C197" s="114"/>
    </row>
    <row r="198" ht="15.75" customHeight="1">
      <c r="C198" s="114"/>
    </row>
    <row r="199" ht="15.75" customHeight="1">
      <c r="C199" s="114"/>
    </row>
    <row r="200" ht="15.75" customHeight="1">
      <c r="C200" s="114"/>
    </row>
    <row r="201" ht="15.75" customHeight="1">
      <c r="C201" s="114"/>
    </row>
    <row r="202" ht="15.75" customHeight="1">
      <c r="C202" s="114"/>
    </row>
    <row r="203" ht="15.75" customHeight="1">
      <c r="C203" s="114"/>
    </row>
    <row r="204" ht="15.75" customHeight="1">
      <c r="C204" s="114"/>
    </row>
    <row r="205" ht="15.75" customHeight="1">
      <c r="C205" s="114"/>
    </row>
    <row r="206" ht="15.75" customHeight="1">
      <c r="C206" s="114"/>
    </row>
    <row r="207" ht="15.75" customHeight="1">
      <c r="C207" s="114"/>
    </row>
    <row r="208" ht="15.75" customHeight="1">
      <c r="C208" s="114"/>
    </row>
    <row r="209" ht="15.75" customHeight="1">
      <c r="C209" s="114"/>
    </row>
    <row r="210" ht="15.75" customHeight="1">
      <c r="C210" s="114"/>
    </row>
    <row r="211" ht="15.75" customHeight="1">
      <c r="C211" s="114"/>
    </row>
    <row r="212" ht="15.75" customHeight="1">
      <c r="C212" s="114"/>
    </row>
    <row r="213" ht="15.75" customHeight="1">
      <c r="C213" s="114"/>
    </row>
    <row r="214" ht="15.75" customHeight="1">
      <c r="C214" s="114"/>
    </row>
    <row r="215" ht="15.75" customHeight="1">
      <c r="C215" s="114"/>
    </row>
    <row r="216" ht="15.75" customHeight="1">
      <c r="C216" s="114"/>
    </row>
    <row r="217" ht="15.75" customHeight="1">
      <c r="C217" s="114"/>
    </row>
    <row r="218" ht="15.75" customHeight="1">
      <c r="C218" s="114"/>
    </row>
    <row r="219" ht="15.75" customHeight="1">
      <c r="C219" s="114"/>
    </row>
    <row r="220" ht="15.75" customHeight="1">
      <c r="C220" s="114"/>
    </row>
    <row r="221" ht="15.75" customHeight="1">
      <c r="C221" s="114"/>
    </row>
    <row r="222" ht="15.75" customHeight="1">
      <c r="C222" s="114"/>
    </row>
    <row r="223" ht="15.75" customHeight="1">
      <c r="C223" s="114"/>
    </row>
    <row r="224" ht="15.75" customHeight="1">
      <c r="C224" s="114"/>
    </row>
    <row r="225" ht="15.75" customHeight="1">
      <c r="C225" s="114"/>
    </row>
    <row r="226" ht="15.75" customHeight="1">
      <c r="C226" s="114"/>
    </row>
    <row r="227" ht="15.75" customHeight="1">
      <c r="C227" s="114"/>
    </row>
    <row r="228" ht="15.75" customHeight="1">
      <c r="C228" s="114"/>
    </row>
    <row r="229" ht="15.75" customHeight="1">
      <c r="C229" s="114"/>
    </row>
    <row r="230" ht="15.75" customHeight="1">
      <c r="C230" s="114"/>
    </row>
    <row r="231" ht="15.75" customHeight="1">
      <c r="C231" s="114"/>
    </row>
    <row r="232" ht="15.75" customHeight="1">
      <c r="C232" s="114"/>
    </row>
    <row r="233" ht="15.75" customHeight="1">
      <c r="C233" s="114"/>
    </row>
    <row r="234" ht="15.75" customHeight="1">
      <c r="C234" s="114"/>
    </row>
    <row r="235" ht="15.75" customHeight="1">
      <c r="C235" s="114"/>
    </row>
    <row r="236" ht="15.75" customHeight="1">
      <c r="C236" s="114"/>
    </row>
    <row r="237" ht="15.75" customHeight="1">
      <c r="C237" s="114"/>
    </row>
    <row r="238" ht="15.75" customHeight="1">
      <c r="C238" s="114"/>
    </row>
    <row r="239" ht="15.75" customHeight="1">
      <c r="C239" s="114"/>
    </row>
    <row r="240" ht="15.75" customHeight="1">
      <c r="C240" s="114"/>
    </row>
    <row r="241" ht="15.75" customHeight="1">
      <c r="C241" s="114"/>
    </row>
    <row r="242" ht="15.75" customHeight="1">
      <c r="C242" s="114"/>
    </row>
    <row r="243" ht="15.75" customHeight="1">
      <c r="C243" s="114"/>
    </row>
    <row r="244" ht="15.75" customHeight="1">
      <c r="C244" s="114"/>
    </row>
    <row r="245" ht="15.75" customHeight="1">
      <c r="C245" s="114"/>
    </row>
    <row r="246" ht="15.75" customHeight="1">
      <c r="C246" s="114"/>
    </row>
    <row r="247" ht="15.75" customHeight="1">
      <c r="C247" s="114"/>
    </row>
    <row r="248" ht="15.75" customHeight="1">
      <c r="C248" s="114"/>
    </row>
    <row r="249" ht="15.75" customHeight="1">
      <c r="C249" s="114"/>
    </row>
    <row r="250" ht="15.75" customHeight="1">
      <c r="C250" s="114"/>
    </row>
    <row r="251" ht="15.75" customHeight="1">
      <c r="C251" s="114"/>
    </row>
    <row r="252" ht="15.75" customHeight="1">
      <c r="C252" s="114"/>
    </row>
    <row r="253" ht="15.75" customHeight="1">
      <c r="C253" s="114"/>
    </row>
    <row r="254" ht="15.75" customHeight="1">
      <c r="C254" s="114"/>
    </row>
    <row r="255" ht="15.75" customHeight="1">
      <c r="C255" s="114"/>
    </row>
    <row r="256" ht="15.75" customHeight="1">
      <c r="C256" s="114"/>
    </row>
    <row r="257" ht="15.75" customHeight="1">
      <c r="C257" s="114"/>
    </row>
    <row r="258" ht="15.75" customHeight="1">
      <c r="C258" s="114"/>
    </row>
    <row r="259" ht="15.75" customHeight="1">
      <c r="C259" s="114"/>
    </row>
    <row r="260" ht="15.75" customHeight="1">
      <c r="C260" s="114"/>
    </row>
    <row r="261" ht="15.75" customHeight="1">
      <c r="C261" s="114"/>
    </row>
    <row r="262" ht="15.75" customHeight="1">
      <c r="C262" s="114"/>
    </row>
    <row r="263" ht="15.75" customHeight="1">
      <c r="C263" s="114"/>
    </row>
    <row r="264" ht="15.75" customHeight="1">
      <c r="C264" s="114"/>
    </row>
    <row r="265" ht="15.75" customHeight="1">
      <c r="C265" s="114"/>
    </row>
    <row r="266" ht="15.75" customHeight="1">
      <c r="C266" s="114"/>
    </row>
    <row r="267" ht="15.75" customHeight="1">
      <c r="C267" s="114"/>
    </row>
    <row r="268" ht="15.75" customHeight="1">
      <c r="C268" s="114"/>
    </row>
    <row r="269" ht="15.75" customHeight="1">
      <c r="C269" s="114"/>
    </row>
    <row r="270" ht="15.75" customHeight="1">
      <c r="C270" s="114"/>
    </row>
    <row r="271" ht="15.75" customHeight="1">
      <c r="C271" s="114"/>
    </row>
    <row r="272" ht="15.75" customHeight="1">
      <c r="C272" s="114"/>
    </row>
    <row r="273" ht="15.75" customHeight="1">
      <c r="C273" s="114"/>
    </row>
    <row r="274" ht="15.75" customHeight="1">
      <c r="C274" s="114"/>
    </row>
    <row r="275" ht="15.75" customHeight="1">
      <c r="C275" s="114"/>
    </row>
    <row r="276" ht="15.75" customHeight="1">
      <c r="C276" s="114"/>
    </row>
    <row r="277" ht="15.75" customHeight="1">
      <c r="C277" s="114"/>
    </row>
    <row r="278" ht="15.75" customHeight="1">
      <c r="C278" s="114"/>
    </row>
    <row r="279" ht="15.75" customHeight="1">
      <c r="C279" s="114"/>
    </row>
    <row r="280" ht="15.75" customHeight="1">
      <c r="C280" s="114"/>
    </row>
    <row r="281" ht="15.75" customHeight="1">
      <c r="C281" s="114"/>
    </row>
    <row r="282" ht="15.75" customHeight="1">
      <c r="C282" s="114"/>
    </row>
    <row r="283" ht="15.75" customHeight="1">
      <c r="C283" s="114"/>
    </row>
    <row r="284" ht="15.75" customHeight="1">
      <c r="C284" s="114"/>
    </row>
    <row r="285" ht="15.75" customHeight="1">
      <c r="C285" s="114"/>
    </row>
    <row r="286" ht="15.75" customHeight="1">
      <c r="C286" s="114"/>
    </row>
    <row r="287" ht="15.75" customHeight="1">
      <c r="C287" s="114"/>
    </row>
    <row r="288" ht="15.75" customHeight="1">
      <c r="C288" s="114"/>
    </row>
    <row r="289" ht="15.75" customHeight="1">
      <c r="C289" s="114"/>
    </row>
    <row r="290" ht="15.75" customHeight="1">
      <c r="C290" s="114"/>
    </row>
    <row r="291" ht="15.75" customHeight="1">
      <c r="C291" s="114"/>
    </row>
    <row r="292" ht="15.75" customHeight="1">
      <c r="C292" s="114"/>
    </row>
    <row r="293" ht="15.75" customHeight="1">
      <c r="C293" s="114"/>
    </row>
    <row r="294" ht="15.75" customHeight="1">
      <c r="C294" s="114"/>
    </row>
    <row r="295" ht="15.75" customHeight="1">
      <c r="C295" s="114"/>
    </row>
    <row r="296" ht="15.75" customHeight="1">
      <c r="C296" s="114"/>
    </row>
    <row r="297" ht="15.75" customHeight="1">
      <c r="C297" s="114"/>
    </row>
    <row r="298" ht="15.75" customHeight="1">
      <c r="C298" s="114"/>
    </row>
    <row r="299" ht="15.75" customHeight="1">
      <c r="C299" s="114"/>
    </row>
    <row r="300" ht="15.75" customHeight="1">
      <c r="C300" s="114"/>
    </row>
    <row r="301" ht="15.75" customHeight="1">
      <c r="C301" s="114"/>
    </row>
    <row r="302" ht="15.75" customHeight="1">
      <c r="C302" s="114"/>
    </row>
    <row r="303" ht="15.75" customHeight="1">
      <c r="C303" s="114"/>
    </row>
    <row r="304" ht="15.75" customHeight="1">
      <c r="C304" s="114"/>
    </row>
    <row r="305" ht="15.75" customHeight="1">
      <c r="C305" s="114"/>
    </row>
    <row r="306" ht="15.75" customHeight="1">
      <c r="C306" s="114"/>
    </row>
    <row r="307" ht="15.75" customHeight="1">
      <c r="C307" s="114"/>
    </row>
    <row r="308" ht="15.75" customHeight="1">
      <c r="C308" s="114"/>
    </row>
    <row r="309" ht="15.75" customHeight="1">
      <c r="C309" s="114"/>
    </row>
    <row r="310" ht="15.75" customHeight="1">
      <c r="C310" s="114"/>
    </row>
    <row r="311" ht="15.75" customHeight="1">
      <c r="C311" s="114"/>
    </row>
    <row r="312" ht="15.75" customHeight="1">
      <c r="C312" s="114"/>
    </row>
    <row r="313" ht="15.75" customHeight="1">
      <c r="C313" s="114"/>
    </row>
    <row r="314" ht="15.75" customHeight="1">
      <c r="C314" s="114"/>
    </row>
    <row r="315" ht="15.75" customHeight="1">
      <c r="C315" s="114"/>
    </row>
    <row r="316" ht="15.75" customHeight="1">
      <c r="C316" s="114"/>
    </row>
    <row r="317" ht="15.75" customHeight="1">
      <c r="C317" s="114"/>
    </row>
    <row r="318" ht="15.75" customHeight="1">
      <c r="C318" s="114"/>
    </row>
    <row r="319" ht="15.75" customHeight="1">
      <c r="C319" s="114"/>
    </row>
    <row r="320" ht="15.75" customHeight="1">
      <c r="C320" s="114"/>
    </row>
    <row r="321" ht="15.75" customHeight="1">
      <c r="C321" s="114"/>
    </row>
    <row r="322" ht="15.75" customHeight="1">
      <c r="C322" s="114"/>
    </row>
    <row r="323" ht="15.75" customHeight="1">
      <c r="C323" s="114"/>
    </row>
    <row r="324" ht="15.75" customHeight="1">
      <c r="C324" s="114"/>
    </row>
    <row r="325" ht="15.75" customHeight="1">
      <c r="C325" s="114"/>
    </row>
    <row r="326" ht="15.75" customHeight="1">
      <c r="C326" s="114"/>
    </row>
    <row r="327" ht="15.75" customHeight="1">
      <c r="C327" s="114"/>
    </row>
    <row r="328" ht="15.75" customHeight="1">
      <c r="C328" s="114"/>
    </row>
    <row r="329" ht="15.75" customHeight="1">
      <c r="C329" s="114"/>
    </row>
    <row r="330" ht="15.75" customHeight="1">
      <c r="C330" s="114"/>
    </row>
    <row r="331" ht="15.75" customHeight="1">
      <c r="C331" s="114"/>
    </row>
    <row r="332" ht="15.75" customHeight="1">
      <c r="C332" s="114"/>
    </row>
    <row r="333" ht="15.75" customHeight="1">
      <c r="C333" s="114"/>
    </row>
    <row r="334" ht="15.75" customHeight="1">
      <c r="C334" s="114"/>
    </row>
    <row r="335" ht="15.75" customHeight="1">
      <c r="C335" s="114"/>
    </row>
    <row r="336" ht="15.75" customHeight="1">
      <c r="C336" s="114"/>
    </row>
    <row r="337" ht="15.75" customHeight="1">
      <c r="C337" s="114"/>
    </row>
    <row r="338" ht="15.75" customHeight="1">
      <c r="C338" s="114"/>
    </row>
    <row r="339" ht="15.75" customHeight="1">
      <c r="C339" s="114"/>
    </row>
    <row r="340" ht="15.75" customHeight="1">
      <c r="C340" s="114"/>
    </row>
    <row r="341" ht="15.75" customHeight="1">
      <c r="C341" s="114"/>
    </row>
    <row r="342" ht="15.75" customHeight="1">
      <c r="C342" s="114"/>
    </row>
    <row r="343" ht="15.75" customHeight="1">
      <c r="C343" s="114"/>
    </row>
    <row r="344" ht="15.75" customHeight="1">
      <c r="C344" s="114"/>
    </row>
    <row r="345" ht="15.75" customHeight="1">
      <c r="C345" s="114"/>
    </row>
    <row r="346" ht="15.75" customHeight="1">
      <c r="C346" s="114"/>
    </row>
    <row r="347" ht="15.75" customHeight="1">
      <c r="C347" s="114"/>
    </row>
    <row r="348" ht="15.75" customHeight="1">
      <c r="C348" s="114"/>
    </row>
    <row r="349" ht="15.75" customHeight="1">
      <c r="C349" s="114"/>
    </row>
    <row r="350" ht="15.75" customHeight="1">
      <c r="C350" s="114"/>
    </row>
    <row r="351" ht="15.75" customHeight="1">
      <c r="C351" s="114"/>
    </row>
    <row r="352" ht="15.75" customHeight="1">
      <c r="C352" s="114"/>
    </row>
    <row r="353" ht="15.75" customHeight="1">
      <c r="C353" s="114"/>
    </row>
    <row r="354" ht="15.75" customHeight="1">
      <c r="C354" s="114"/>
    </row>
    <row r="355" ht="15.75" customHeight="1">
      <c r="C355" s="114"/>
    </row>
    <row r="356" ht="15.75" customHeight="1">
      <c r="C356" s="114"/>
    </row>
    <row r="357" ht="15.75" customHeight="1">
      <c r="C357" s="114"/>
    </row>
    <row r="358" ht="15.75" customHeight="1">
      <c r="C358" s="114"/>
    </row>
    <row r="359" ht="15.75" customHeight="1">
      <c r="C359" s="114"/>
    </row>
    <row r="360" ht="15.75" customHeight="1">
      <c r="C360" s="114"/>
    </row>
    <row r="361" ht="15.75" customHeight="1">
      <c r="C361" s="114"/>
    </row>
    <row r="362" ht="15.75" customHeight="1">
      <c r="C362" s="114"/>
    </row>
    <row r="363" ht="15.75" customHeight="1">
      <c r="C363" s="114"/>
    </row>
    <row r="364" ht="15.75" customHeight="1">
      <c r="C364" s="114"/>
    </row>
    <row r="365" ht="15.75" customHeight="1">
      <c r="C365" s="114"/>
    </row>
    <row r="366" ht="15.75" customHeight="1">
      <c r="C366" s="114"/>
    </row>
    <row r="367" ht="15.75" customHeight="1">
      <c r="C367" s="114"/>
    </row>
    <row r="368" ht="15.75" customHeight="1">
      <c r="C368" s="114"/>
    </row>
    <row r="369" ht="15.75" customHeight="1">
      <c r="C369" s="114"/>
    </row>
    <row r="370" ht="15.75" customHeight="1">
      <c r="C370" s="114"/>
    </row>
    <row r="371" ht="15.75" customHeight="1">
      <c r="C371" s="114"/>
    </row>
    <row r="372" ht="15.75" customHeight="1">
      <c r="C372" s="114"/>
    </row>
    <row r="373" ht="15.75" customHeight="1">
      <c r="C373" s="114"/>
    </row>
    <row r="374" ht="15.75" customHeight="1">
      <c r="C374" s="114"/>
    </row>
    <row r="375" ht="15.75" customHeight="1">
      <c r="C375" s="114"/>
    </row>
    <row r="376" ht="15.75" customHeight="1">
      <c r="C376" s="114"/>
    </row>
    <row r="377" ht="15.75" customHeight="1">
      <c r="C377" s="114"/>
    </row>
    <row r="378" ht="15.75" customHeight="1">
      <c r="C378" s="114"/>
    </row>
    <row r="379" ht="15.75" customHeight="1">
      <c r="C379" s="114"/>
    </row>
    <row r="380" ht="15.75" customHeight="1">
      <c r="C380" s="114"/>
    </row>
    <row r="381" ht="15.75" customHeight="1">
      <c r="C381" s="114"/>
    </row>
    <row r="382" ht="15.75" customHeight="1">
      <c r="C382" s="114"/>
    </row>
    <row r="383" ht="15.75" customHeight="1">
      <c r="C383" s="114"/>
    </row>
    <row r="384" ht="15.75" customHeight="1">
      <c r="C384" s="114"/>
    </row>
    <row r="385" ht="15.75" customHeight="1">
      <c r="C385" s="114"/>
    </row>
    <row r="386" ht="15.75" customHeight="1">
      <c r="C386" s="114"/>
    </row>
    <row r="387" ht="15.75" customHeight="1">
      <c r="C387" s="114"/>
    </row>
    <row r="388" ht="15.75" customHeight="1">
      <c r="C388" s="114"/>
    </row>
    <row r="389" ht="15.75" customHeight="1">
      <c r="C389" s="114"/>
    </row>
    <row r="390" ht="15.75" customHeight="1">
      <c r="C390" s="114"/>
    </row>
    <row r="391" ht="15.75" customHeight="1">
      <c r="C391" s="114"/>
    </row>
    <row r="392" ht="15.75" customHeight="1">
      <c r="C392" s="114"/>
    </row>
    <row r="393" ht="15.75" customHeight="1">
      <c r="C393" s="114"/>
    </row>
    <row r="394" ht="15.75" customHeight="1">
      <c r="C394" s="114"/>
    </row>
    <row r="395" ht="15.75" customHeight="1">
      <c r="C395" s="114"/>
    </row>
    <row r="396" ht="15.75" customHeight="1">
      <c r="C396" s="114"/>
    </row>
    <row r="397" ht="15.75" customHeight="1">
      <c r="C397" s="114"/>
    </row>
    <row r="398" ht="15.75" customHeight="1">
      <c r="C398" s="114"/>
    </row>
    <row r="399" ht="15.75" customHeight="1">
      <c r="C399" s="114"/>
    </row>
    <row r="400" ht="15.75" customHeight="1">
      <c r="C400" s="114"/>
    </row>
    <row r="401" ht="15.75" customHeight="1">
      <c r="C401" s="114"/>
    </row>
    <row r="402" ht="15.75" customHeight="1">
      <c r="C402" s="114"/>
    </row>
    <row r="403" ht="15.75" customHeight="1">
      <c r="C403" s="114"/>
    </row>
    <row r="404" ht="15.75" customHeight="1">
      <c r="C404" s="114"/>
    </row>
    <row r="405" ht="15.75" customHeight="1">
      <c r="C405" s="114"/>
    </row>
    <row r="406" ht="15.75" customHeight="1">
      <c r="C406" s="114"/>
    </row>
    <row r="407" ht="15.75" customHeight="1">
      <c r="C407" s="114"/>
    </row>
    <row r="408" ht="15.75" customHeight="1">
      <c r="C408" s="114"/>
    </row>
    <row r="409" ht="15.75" customHeight="1">
      <c r="C409" s="114"/>
    </row>
    <row r="410" ht="15.75" customHeight="1">
      <c r="C410" s="114"/>
    </row>
    <row r="411" ht="15.75" customHeight="1">
      <c r="C411" s="114"/>
    </row>
    <row r="412" ht="15.75" customHeight="1">
      <c r="C412" s="114"/>
    </row>
    <row r="413" ht="15.75" customHeight="1">
      <c r="C413" s="114"/>
    </row>
    <row r="414" ht="15.75" customHeight="1">
      <c r="C414" s="114"/>
    </row>
    <row r="415" ht="15.75" customHeight="1">
      <c r="C415" s="114"/>
    </row>
    <row r="416" ht="15.75" customHeight="1">
      <c r="C416" s="114"/>
    </row>
    <row r="417" ht="15.75" customHeight="1">
      <c r="C417" s="114"/>
    </row>
    <row r="418" ht="15.75" customHeight="1">
      <c r="C418" s="114"/>
    </row>
    <row r="419" ht="15.75" customHeight="1">
      <c r="C419" s="114"/>
    </row>
    <row r="420" ht="15.75" customHeight="1">
      <c r="C420" s="114"/>
    </row>
    <row r="421" ht="15.75" customHeight="1">
      <c r="C421" s="114"/>
    </row>
    <row r="422" ht="15.75" customHeight="1">
      <c r="C422" s="114"/>
    </row>
    <row r="423" ht="15.75" customHeight="1">
      <c r="C423" s="114"/>
    </row>
    <row r="424" ht="15.75" customHeight="1">
      <c r="C424" s="114"/>
    </row>
    <row r="425" ht="15.75" customHeight="1">
      <c r="C425" s="114"/>
    </row>
    <row r="426" ht="15.75" customHeight="1">
      <c r="C426" s="114"/>
    </row>
    <row r="427" ht="15.75" customHeight="1">
      <c r="C427" s="114"/>
    </row>
    <row r="428" ht="15.75" customHeight="1">
      <c r="C428" s="114"/>
    </row>
    <row r="429" ht="15.75" customHeight="1">
      <c r="C429" s="114"/>
    </row>
    <row r="430" ht="15.75" customHeight="1">
      <c r="C430" s="114"/>
    </row>
    <row r="431" ht="15.75" customHeight="1">
      <c r="C431" s="114"/>
    </row>
    <row r="432" ht="15.75" customHeight="1">
      <c r="C432" s="114"/>
    </row>
    <row r="433" ht="15.75" customHeight="1">
      <c r="C433" s="114"/>
    </row>
    <row r="434" ht="15.75" customHeight="1">
      <c r="C434" s="114"/>
    </row>
    <row r="435" ht="15.75" customHeight="1">
      <c r="C435" s="114"/>
    </row>
    <row r="436" ht="15.75" customHeight="1">
      <c r="C436" s="114"/>
    </row>
    <row r="437" ht="15.75" customHeight="1">
      <c r="C437" s="114"/>
    </row>
    <row r="438" ht="15.75" customHeight="1">
      <c r="C438" s="114"/>
    </row>
    <row r="439" ht="15.75" customHeight="1">
      <c r="C439" s="114"/>
    </row>
    <row r="440" ht="15.75" customHeight="1">
      <c r="C440" s="114"/>
    </row>
    <row r="441" ht="15.75" customHeight="1">
      <c r="C441" s="114"/>
    </row>
    <row r="442" ht="15.75" customHeight="1">
      <c r="C442" s="114"/>
    </row>
    <row r="443" ht="15.75" customHeight="1">
      <c r="C443" s="114"/>
    </row>
    <row r="444" ht="15.75" customHeight="1">
      <c r="C444" s="114"/>
    </row>
    <row r="445" ht="15.75" customHeight="1">
      <c r="C445" s="114"/>
    </row>
    <row r="446" ht="15.75" customHeight="1">
      <c r="C446" s="114"/>
    </row>
    <row r="447" ht="15.75" customHeight="1">
      <c r="C447" s="114"/>
    </row>
    <row r="448" ht="15.75" customHeight="1">
      <c r="C448" s="114"/>
    </row>
    <row r="449" ht="15.75" customHeight="1">
      <c r="C449" s="114"/>
    </row>
    <row r="450" ht="15.75" customHeight="1">
      <c r="C450" s="114"/>
    </row>
    <row r="451" ht="15.75" customHeight="1">
      <c r="C451" s="114"/>
    </row>
    <row r="452" ht="15.75" customHeight="1">
      <c r="C452" s="114"/>
    </row>
    <row r="453" ht="15.75" customHeight="1">
      <c r="C453" s="114"/>
    </row>
    <row r="454" ht="15.75" customHeight="1">
      <c r="C454" s="114"/>
    </row>
    <row r="455" ht="15.75" customHeight="1">
      <c r="C455" s="114"/>
    </row>
    <row r="456" ht="15.75" customHeight="1">
      <c r="C456" s="114"/>
    </row>
    <row r="457" ht="15.75" customHeight="1">
      <c r="C457" s="114"/>
    </row>
    <row r="458" ht="15.75" customHeight="1">
      <c r="C458" s="114"/>
    </row>
    <row r="459" ht="15.75" customHeight="1">
      <c r="C459" s="114"/>
    </row>
    <row r="460" ht="15.75" customHeight="1">
      <c r="C460" s="114"/>
    </row>
    <row r="461" ht="15.75" customHeight="1">
      <c r="C461" s="114"/>
    </row>
    <row r="462" ht="15.75" customHeight="1">
      <c r="C462" s="114"/>
    </row>
    <row r="463" ht="15.75" customHeight="1">
      <c r="C463" s="114"/>
    </row>
    <row r="464" ht="15.75" customHeight="1">
      <c r="C464" s="114"/>
    </row>
    <row r="465" ht="15.75" customHeight="1">
      <c r="C465" s="114"/>
    </row>
    <row r="466" ht="15.75" customHeight="1">
      <c r="C466" s="114"/>
    </row>
    <row r="467" ht="15.75" customHeight="1">
      <c r="C467" s="114"/>
    </row>
    <row r="468" ht="15.75" customHeight="1">
      <c r="C468" s="114"/>
    </row>
    <row r="469" ht="15.75" customHeight="1">
      <c r="C469" s="114"/>
    </row>
    <row r="470" ht="15.75" customHeight="1">
      <c r="C470" s="114"/>
    </row>
    <row r="471" ht="15.75" customHeight="1">
      <c r="C471" s="114"/>
    </row>
    <row r="472" ht="15.75" customHeight="1">
      <c r="C472" s="114"/>
    </row>
    <row r="473" ht="15.75" customHeight="1">
      <c r="C473" s="114"/>
    </row>
    <row r="474" ht="15.75" customHeight="1">
      <c r="C474" s="114"/>
    </row>
    <row r="475" ht="15.75" customHeight="1">
      <c r="C475" s="114"/>
    </row>
    <row r="476" ht="15.75" customHeight="1">
      <c r="C476" s="114"/>
    </row>
    <row r="477" ht="15.75" customHeight="1">
      <c r="C477" s="114"/>
    </row>
    <row r="478" ht="15.75" customHeight="1">
      <c r="C478" s="114"/>
    </row>
    <row r="479" ht="15.75" customHeight="1">
      <c r="C479" s="114"/>
    </row>
    <row r="480" ht="15.75" customHeight="1">
      <c r="C480" s="114"/>
    </row>
    <row r="481" ht="15.75" customHeight="1">
      <c r="C481" s="114"/>
    </row>
    <row r="482" ht="15.75" customHeight="1">
      <c r="C482" s="114"/>
    </row>
    <row r="483" ht="15.75" customHeight="1">
      <c r="C483" s="114"/>
    </row>
    <row r="484" ht="15.75" customHeight="1">
      <c r="C484" s="114"/>
    </row>
    <row r="485" ht="15.75" customHeight="1">
      <c r="C485" s="114"/>
    </row>
    <row r="486" ht="15.75" customHeight="1">
      <c r="C486" s="114"/>
    </row>
    <row r="487" ht="15.75" customHeight="1">
      <c r="C487" s="114"/>
    </row>
    <row r="488" ht="15.75" customHeight="1">
      <c r="C488" s="114"/>
    </row>
    <row r="489" ht="15.75" customHeight="1">
      <c r="C489" s="114"/>
    </row>
    <row r="490" ht="15.75" customHeight="1">
      <c r="C490" s="114"/>
    </row>
    <row r="491" ht="15.75" customHeight="1">
      <c r="C491" s="114"/>
    </row>
    <row r="492" ht="15.75" customHeight="1">
      <c r="C492" s="114"/>
    </row>
    <row r="493" ht="15.75" customHeight="1">
      <c r="C493" s="114"/>
    </row>
    <row r="494" ht="15.75" customHeight="1">
      <c r="C494" s="114"/>
    </row>
    <row r="495" ht="15.75" customHeight="1">
      <c r="C495" s="114"/>
    </row>
    <row r="496" ht="15.75" customHeight="1">
      <c r="C496" s="114"/>
    </row>
    <row r="497" ht="15.75" customHeight="1">
      <c r="C497" s="114"/>
    </row>
    <row r="498" ht="15.75" customHeight="1">
      <c r="C498" s="114"/>
    </row>
    <row r="499" ht="15.75" customHeight="1">
      <c r="C499" s="114"/>
    </row>
    <row r="500" ht="15.75" customHeight="1">
      <c r="C500" s="114"/>
    </row>
    <row r="501" ht="15.75" customHeight="1">
      <c r="C501" s="114"/>
    </row>
    <row r="502" ht="15.75" customHeight="1">
      <c r="C502" s="114"/>
    </row>
    <row r="503" ht="15.75" customHeight="1">
      <c r="C503" s="114"/>
    </row>
    <row r="504" ht="15.75" customHeight="1">
      <c r="C504" s="114"/>
    </row>
    <row r="505" ht="15.75" customHeight="1">
      <c r="C505" s="114"/>
    </row>
    <row r="506" ht="15.75" customHeight="1">
      <c r="C506" s="114"/>
    </row>
    <row r="507" ht="15.75" customHeight="1">
      <c r="C507" s="114"/>
    </row>
    <row r="508" ht="15.75" customHeight="1">
      <c r="C508" s="114"/>
    </row>
    <row r="509" ht="15.75" customHeight="1">
      <c r="C509" s="114"/>
    </row>
    <row r="510" ht="15.75" customHeight="1">
      <c r="C510" s="114"/>
    </row>
    <row r="511" ht="15.75" customHeight="1">
      <c r="C511" s="114"/>
    </row>
    <row r="512" ht="15.75" customHeight="1">
      <c r="C512" s="114"/>
    </row>
    <row r="513" ht="15.75" customHeight="1">
      <c r="C513" s="114"/>
    </row>
    <row r="514" ht="15.75" customHeight="1">
      <c r="C514" s="114"/>
    </row>
    <row r="515" ht="15.75" customHeight="1">
      <c r="C515" s="114"/>
    </row>
    <row r="516" ht="15.75" customHeight="1">
      <c r="C516" s="114"/>
    </row>
    <row r="517" ht="15.75" customHeight="1">
      <c r="C517" s="114"/>
    </row>
    <row r="518" ht="15.75" customHeight="1">
      <c r="C518" s="114"/>
    </row>
    <row r="519" ht="15.75" customHeight="1">
      <c r="C519" s="114"/>
    </row>
    <row r="520" ht="15.75" customHeight="1">
      <c r="C520" s="114"/>
    </row>
    <row r="521" ht="15.75" customHeight="1">
      <c r="C521" s="114"/>
    </row>
    <row r="522" ht="15.75" customHeight="1">
      <c r="C522" s="114"/>
    </row>
    <row r="523" ht="15.75" customHeight="1">
      <c r="C523" s="114"/>
    </row>
    <row r="524" ht="15.75" customHeight="1">
      <c r="C524" s="114"/>
    </row>
    <row r="525" ht="15.75" customHeight="1">
      <c r="C525" s="114"/>
    </row>
    <row r="526" ht="15.75" customHeight="1">
      <c r="C526" s="114"/>
    </row>
    <row r="527" ht="15.75" customHeight="1">
      <c r="C527" s="114"/>
    </row>
    <row r="528" ht="15.75" customHeight="1">
      <c r="C528" s="114"/>
    </row>
    <row r="529" ht="15.75" customHeight="1">
      <c r="C529" s="114"/>
    </row>
    <row r="530" ht="15.75" customHeight="1">
      <c r="C530" s="114"/>
    </row>
    <row r="531" ht="15.75" customHeight="1">
      <c r="C531" s="114"/>
    </row>
    <row r="532" ht="15.75" customHeight="1">
      <c r="C532" s="114"/>
    </row>
    <row r="533" ht="15.75" customHeight="1">
      <c r="C533" s="114"/>
    </row>
    <row r="534" ht="15.75" customHeight="1">
      <c r="C534" s="114"/>
    </row>
    <row r="535" ht="15.75" customHeight="1">
      <c r="C535" s="114"/>
    </row>
    <row r="536" ht="15.75" customHeight="1">
      <c r="C536" s="114"/>
    </row>
    <row r="537" ht="15.75" customHeight="1">
      <c r="C537" s="114"/>
    </row>
    <row r="538" ht="15.75" customHeight="1">
      <c r="C538" s="114"/>
    </row>
    <row r="539" ht="15.75" customHeight="1">
      <c r="C539" s="114"/>
    </row>
    <row r="540" ht="15.75" customHeight="1">
      <c r="C540" s="114"/>
    </row>
    <row r="541" ht="15.75" customHeight="1">
      <c r="C541" s="114"/>
    </row>
    <row r="542" ht="15.75" customHeight="1">
      <c r="C542" s="114"/>
    </row>
    <row r="543" ht="15.75" customHeight="1">
      <c r="C543" s="114"/>
    </row>
    <row r="544" ht="15.75" customHeight="1">
      <c r="C544" s="114"/>
    </row>
    <row r="545" ht="15.75" customHeight="1">
      <c r="C545" s="114"/>
    </row>
    <row r="546" ht="15.75" customHeight="1">
      <c r="C546" s="114"/>
    </row>
    <row r="547" ht="15.75" customHeight="1">
      <c r="C547" s="114"/>
    </row>
    <row r="548" ht="15.75" customHeight="1">
      <c r="C548" s="114"/>
    </row>
    <row r="549" ht="15.75" customHeight="1">
      <c r="C549" s="114"/>
    </row>
    <row r="550" ht="15.75" customHeight="1">
      <c r="C550" s="114"/>
    </row>
    <row r="551" ht="15.75" customHeight="1">
      <c r="C551" s="114"/>
    </row>
    <row r="552" ht="15.75" customHeight="1">
      <c r="C552" s="114"/>
    </row>
    <row r="553" ht="15.75" customHeight="1">
      <c r="C553" s="114"/>
    </row>
    <row r="554" ht="15.75" customHeight="1">
      <c r="C554" s="114"/>
    </row>
    <row r="555" ht="15.75" customHeight="1">
      <c r="C555" s="114"/>
    </row>
    <row r="556" ht="15.75" customHeight="1">
      <c r="C556" s="114"/>
    </row>
    <row r="557" ht="15.75" customHeight="1">
      <c r="C557" s="114"/>
    </row>
    <row r="558" ht="15.75" customHeight="1">
      <c r="C558" s="114"/>
    </row>
    <row r="559" ht="15.75" customHeight="1">
      <c r="C559" s="114"/>
    </row>
    <row r="560" ht="15.75" customHeight="1">
      <c r="C560" s="114"/>
    </row>
    <row r="561" ht="15.75" customHeight="1">
      <c r="C561" s="114"/>
    </row>
    <row r="562" ht="15.75" customHeight="1">
      <c r="C562" s="114"/>
    </row>
    <row r="563" ht="15.75" customHeight="1">
      <c r="C563" s="114"/>
    </row>
    <row r="564" ht="15.75" customHeight="1">
      <c r="C564" s="114"/>
    </row>
    <row r="565" ht="15.75" customHeight="1">
      <c r="C565" s="114"/>
    </row>
    <row r="566" ht="15.75" customHeight="1">
      <c r="C566" s="114"/>
    </row>
    <row r="567" ht="15.75" customHeight="1">
      <c r="C567" s="114"/>
    </row>
    <row r="568" ht="15.75" customHeight="1">
      <c r="C568" s="114"/>
    </row>
    <row r="569" ht="15.75" customHeight="1">
      <c r="C569" s="114"/>
    </row>
    <row r="570" ht="15.75" customHeight="1">
      <c r="C570" s="114"/>
    </row>
    <row r="571" ht="15.75" customHeight="1">
      <c r="C571" s="114"/>
    </row>
    <row r="572" ht="15.75" customHeight="1">
      <c r="C572" s="114"/>
    </row>
    <row r="573" ht="15.75" customHeight="1">
      <c r="C573" s="114"/>
    </row>
    <row r="574" ht="15.75" customHeight="1">
      <c r="C574" s="114"/>
    </row>
    <row r="575" ht="15.75" customHeight="1">
      <c r="C575" s="114"/>
    </row>
    <row r="576" ht="15.75" customHeight="1">
      <c r="C576" s="114"/>
    </row>
    <row r="577" ht="15.75" customHeight="1">
      <c r="C577" s="114"/>
    </row>
    <row r="578" ht="15.75" customHeight="1">
      <c r="C578" s="114"/>
    </row>
    <row r="579" ht="15.75" customHeight="1">
      <c r="C579" s="114"/>
    </row>
    <row r="580" ht="15.75" customHeight="1">
      <c r="C580" s="114"/>
    </row>
    <row r="581" ht="15.75" customHeight="1">
      <c r="C581" s="114"/>
    </row>
    <row r="582" ht="15.75" customHeight="1">
      <c r="C582" s="114"/>
    </row>
    <row r="583" ht="15.75" customHeight="1">
      <c r="C583" s="114"/>
    </row>
    <row r="584" ht="15.75" customHeight="1">
      <c r="C584" s="114"/>
    </row>
    <row r="585" ht="15.75" customHeight="1">
      <c r="C585" s="114"/>
    </row>
    <row r="586" ht="15.75" customHeight="1">
      <c r="C586" s="114"/>
    </row>
    <row r="587" ht="15.75" customHeight="1">
      <c r="C587" s="114"/>
    </row>
    <row r="588" ht="15.75" customHeight="1">
      <c r="C588" s="114"/>
    </row>
    <row r="589" ht="15.75" customHeight="1">
      <c r="C589" s="114"/>
    </row>
    <row r="590" ht="15.75" customHeight="1">
      <c r="C590" s="114"/>
    </row>
    <row r="591" ht="15.75" customHeight="1">
      <c r="C591" s="114"/>
    </row>
    <row r="592" ht="15.75" customHeight="1">
      <c r="C592" s="114"/>
    </row>
    <row r="593" ht="15.75" customHeight="1">
      <c r="C593" s="114"/>
    </row>
    <row r="594" ht="15.75" customHeight="1">
      <c r="C594" s="114"/>
    </row>
    <row r="595" ht="15.75" customHeight="1">
      <c r="C595" s="114"/>
    </row>
    <row r="596" ht="15.75" customHeight="1">
      <c r="C596" s="114"/>
    </row>
    <row r="597" ht="15.75" customHeight="1">
      <c r="C597" s="114"/>
    </row>
    <row r="598" ht="15.75" customHeight="1">
      <c r="C598" s="114"/>
    </row>
    <row r="599" ht="15.75" customHeight="1">
      <c r="C599" s="114"/>
    </row>
    <row r="600" ht="15.75" customHeight="1">
      <c r="C600" s="114"/>
    </row>
    <row r="601" ht="15.75" customHeight="1">
      <c r="C601" s="114"/>
    </row>
    <row r="602" ht="15.75" customHeight="1">
      <c r="C602" s="114"/>
    </row>
    <row r="603" ht="15.75" customHeight="1">
      <c r="C603" s="114"/>
    </row>
    <row r="604" ht="15.75" customHeight="1">
      <c r="C604" s="114"/>
    </row>
    <row r="605" ht="15.75" customHeight="1">
      <c r="C605" s="114"/>
    </row>
    <row r="606" ht="15.75" customHeight="1">
      <c r="C606" s="114"/>
    </row>
    <row r="607" ht="15.75" customHeight="1">
      <c r="C607" s="114"/>
    </row>
    <row r="608" ht="15.75" customHeight="1">
      <c r="C608" s="114"/>
    </row>
    <row r="609" ht="15.75" customHeight="1">
      <c r="C609" s="114"/>
    </row>
    <row r="610" ht="15.75" customHeight="1">
      <c r="C610" s="114"/>
    </row>
    <row r="611" ht="15.75" customHeight="1">
      <c r="C611" s="114"/>
    </row>
    <row r="612" ht="15.75" customHeight="1">
      <c r="C612" s="114"/>
    </row>
    <row r="613" ht="15.75" customHeight="1">
      <c r="C613" s="114"/>
    </row>
    <row r="614" ht="15.75" customHeight="1">
      <c r="C614" s="114"/>
    </row>
    <row r="615" ht="15.75" customHeight="1">
      <c r="C615" s="114"/>
    </row>
    <row r="616" ht="15.75" customHeight="1">
      <c r="C616" s="114"/>
    </row>
    <row r="617" ht="15.75" customHeight="1">
      <c r="C617" s="114"/>
    </row>
    <row r="618" ht="15.75" customHeight="1">
      <c r="C618" s="114"/>
    </row>
    <row r="619" ht="15.75" customHeight="1">
      <c r="C619" s="114"/>
    </row>
    <row r="620" ht="15.75" customHeight="1">
      <c r="C620" s="114"/>
    </row>
    <row r="621" ht="15.75" customHeight="1">
      <c r="C621" s="114"/>
    </row>
    <row r="622" ht="15.75" customHeight="1">
      <c r="C622" s="114"/>
    </row>
    <row r="623" ht="15.75" customHeight="1">
      <c r="C623" s="114"/>
    </row>
    <row r="624" ht="15.75" customHeight="1">
      <c r="C624" s="114"/>
    </row>
    <row r="625" ht="15.75" customHeight="1">
      <c r="C625" s="114"/>
    </row>
    <row r="626" ht="15.75" customHeight="1">
      <c r="C626" s="114"/>
    </row>
    <row r="627" ht="15.75" customHeight="1">
      <c r="C627" s="114"/>
    </row>
    <row r="628" ht="15.75" customHeight="1">
      <c r="C628" s="114"/>
    </row>
    <row r="629" ht="15.75" customHeight="1">
      <c r="C629" s="114"/>
    </row>
    <row r="630" ht="15.75" customHeight="1">
      <c r="C630" s="114"/>
    </row>
    <row r="631" ht="15.75" customHeight="1">
      <c r="C631" s="114"/>
    </row>
    <row r="632" ht="15.75" customHeight="1">
      <c r="C632" s="114"/>
    </row>
    <row r="633" ht="15.75" customHeight="1">
      <c r="C633" s="114"/>
    </row>
    <row r="634" ht="15.75" customHeight="1">
      <c r="C634" s="114"/>
    </row>
    <row r="635" ht="15.75" customHeight="1">
      <c r="C635" s="114"/>
    </row>
    <row r="636" ht="15.75" customHeight="1">
      <c r="C636" s="114"/>
    </row>
    <row r="637" ht="15.75" customHeight="1">
      <c r="C637" s="114"/>
    </row>
    <row r="638" ht="15.75" customHeight="1">
      <c r="C638" s="114"/>
    </row>
    <row r="639" ht="15.75" customHeight="1">
      <c r="C639" s="114"/>
    </row>
    <row r="640" ht="15.75" customHeight="1">
      <c r="C640" s="114"/>
    </row>
    <row r="641" ht="15.75" customHeight="1">
      <c r="C641" s="114"/>
    </row>
    <row r="642" ht="15.75" customHeight="1">
      <c r="C642" s="114"/>
    </row>
    <row r="643" ht="15.75" customHeight="1">
      <c r="C643" s="114"/>
    </row>
    <row r="644" ht="15.75" customHeight="1">
      <c r="C644" s="114"/>
    </row>
    <row r="645" ht="15.75" customHeight="1">
      <c r="C645" s="114"/>
    </row>
    <row r="646" ht="15.75" customHeight="1">
      <c r="C646" s="114"/>
    </row>
    <row r="647" ht="15.75" customHeight="1">
      <c r="C647" s="114"/>
    </row>
    <row r="648" ht="15.75" customHeight="1">
      <c r="C648" s="114"/>
    </row>
    <row r="649" ht="15.75" customHeight="1">
      <c r="C649" s="114"/>
    </row>
    <row r="650" ht="15.75" customHeight="1">
      <c r="C650" s="114"/>
    </row>
    <row r="651" ht="15.75" customHeight="1">
      <c r="C651" s="114"/>
    </row>
    <row r="652" ht="15.75" customHeight="1">
      <c r="C652" s="114"/>
    </row>
    <row r="653" ht="15.75" customHeight="1">
      <c r="C653" s="114"/>
    </row>
    <row r="654" ht="15.75" customHeight="1">
      <c r="C654" s="114"/>
    </row>
    <row r="655" ht="15.75" customHeight="1">
      <c r="C655" s="114"/>
    </row>
    <row r="656" ht="15.75" customHeight="1">
      <c r="C656" s="114"/>
    </row>
    <row r="657" ht="15.75" customHeight="1">
      <c r="C657" s="114"/>
    </row>
    <row r="658" ht="15.75" customHeight="1">
      <c r="C658" s="114"/>
    </row>
    <row r="659" ht="15.75" customHeight="1">
      <c r="C659" s="114"/>
    </row>
    <row r="660" ht="15.75" customHeight="1">
      <c r="C660" s="114"/>
    </row>
    <row r="661" ht="15.75" customHeight="1">
      <c r="C661" s="114"/>
    </row>
    <row r="662" ht="15.75" customHeight="1">
      <c r="C662" s="114"/>
    </row>
    <row r="663" ht="15.75" customHeight="1">
      <c r="C663" s="114"/>
    </row>
    <row r="664" ht="15.75" customHeight="1">
      <c r="C664" s="114"/>
    </row>
    <row r="665" ht="15.75" customHeight="1">
      <c r="C665" s="114"/>
    </row>
    <row r="666" ht="15.75" customHeight="1">
      <c r="C666" s="114"/>
    </row>
    <row r="667" ht="15.75" customHeight="1">
      <c r="C667" s="114"/>
    </row>
    <row r="668" ht="15.75" customHeight="1">
      <c r="C668" s="114"/>
    </row>
    <row r="669" ht="15.75" customHeight="1">
      <c r="C669" s="114"/>
    </row>
    <row r="670" ht="15.75" customHeight="1">
      <c r="C670" s="114"/>
    </row>
    <row r="671" ht="15.75" customHeight="1">
      <c r="C671" s="114"/>
    </row>
    <row r="672" ht="15.75" customHeight="1">
      <c r="C672" s="114"/>
    </row>
    <row r="673" ht="15.75" customHeight="1">
      <c r="C673" s="114"/>
    </row>
    <row r="674" ht="15.75" customHeight="1">
      <c r="C674" s="114"/>
    </row>
    <row r="675" ht="15.75" customHeight="1">
      <c r="C675" s="114"/>
    </row>
    <row r="676" ht="15.75" customHeight="1">
      <c r="C676" s="114"/>
    </row>
    <row r="677" ht="15.75" customHeight="1">
      <c r="C677" s="114"/>
    </row>
    <row r="678" ht="15.75" customHeight="1">
      <c r="C678" s="114"/>
    </row>
    <row r="679" ht="15.75" customHeight="1">
      <c r="C679" s="114"/>
    </row>
    <row r="680" ht="15.75" customHeight="1">
      <c r="C680" s="114"/>
    </row>
    <row r="681" ht="15.75" customHeight="1">
      <c r="C681" s="114"/>
    </row>
    <row r="682" ht="15.75" customHeight="1">
      <c r="C682" s="114"/>
    </row>
    <row r="683" ht="15.75" customHeight="1">
      <c r="C683" s="114"/>
    </row>
    <row r="684" ht="15.75" customHeight="1">
      <c r="C684" s="114"/>
    </row>
    <row r="685" ht="15.75" customHeight="1">
      <c r="C685" s="114"/>
    </row>
    <row r="686" ht="15.75" customHeight="1">
      <c r="C686" s="114"/>
    </row>
    <row r="687" ht="15.75" customHeight="1">
      <c r="C687" s="114"/>
    </row>
    <row r="688" ht="15.75" customHeight="1">
      <c r="C688" s="114"/>
    </row>
    <row r="689" ht="15.75" customHeight="1">
      <c r="C689" s="114"/>
    </row>
    <row r="690" ht="15.75" customHeight="1">
      <c r="C690" s="114"/>
    </row>
    <row r="691" ht="15.75" customHeight="1">
      <c r="C691" s="114"/>
    </row>
    <row r="692" ht="15.75" customHeight="1">
      <c r="C692" s="114"/>
    </row>
    <row r="693" ht="15.75" customHeight="1">
      <c r="C693" s="114"/>
    </row>
    <row r="694" ht="15.75" customHeight="1">
      <c r="C694" s="114"/>
    </row>
    <row r="695" ht="15.75" customHeight="1">
      <c r="C695" s="114"/>
    </row>
    <row r="696" ht="15.75" customHeight="1">
      <c r="C696" s="114"/>
    </row>
    <row r="697" ht="15.75" customHeight="1">
      <c r="C697" s="114"/>
    </row>
    <row r="698" ht="15.75" customHeight="1">
      <c r="C698" s="114"/>
    </row>
    <row r="699" ht="15.75" customHeight="1">
      <c r="C699" s="114"/>
    </row>
    <row r="700" ht="15.75" customHeight="1">
      <c r="C700" s="114"/>
    </row>
    <row r="701" ht="15.75" customHeight="1">
      <c r="C701" s="114"/>
    </row>
    <row r="702" ht="15.75" customHeight="1">
      <c r="C702" s="114"/>
    </row>
    <row r="703" ht="15.75" customHeight="1">
      <c r="C703" s="114"/>
    </row>
    <row r="704" ht="15.75" customHeight="1">
      <c r="C704" s="114"/>
    </row>
    <row r="705" ht="15.75" customHeight="1">
      <c r="C705" s="114"/>
    </row>
    <row r="706" ht="15.75" customHeight="1">
      <c r="C706" s="114"/>
    </row>
    <row r="707" ht="15.75" customHeight="1">
      <c r="C707" s="114"/>
    </row>
    <row r="708" ht="15.75" customHeight="1">
      <c r="C708" s="114"/>
    </row>
    <row r="709" ht="15.75" customHeight="1">
      <c r="C709" s="114"/>
    </row>
    <row r="710" ht="15.75" customHeight="1">
      <c r="C710" s="114"/>
    </row>
    <row r="711" ht="15.75" customHeight="1">
      <c r="C711" s="114"/>
    </row>
    <row r="712" ht="15.75" customHeight="1">
      <c r="C712" s="114"/>
    </row>
    <row r="713" ht="15.75" customHeight="1">
      <c r="C713" s="114"/>
    </row>
    <row r="714" ht="15.75" customHeight="1">
      <c r="C714" s="114"/>
    </row>
    <row r="715" ht="15.75" customHeight="1">
      <c r="C715" s="114"/>
    </row>
    <row r="716" ht="15.75" customHeight="1">
      <c r="C716" s="114"/>
    </row>
    <row r="717" ht="15.75" customHeight="1">
      <c r="C717" s="114"/>
    </row>
    <row r="718" ht="15.75" customHeight="1">
      <c r="C718" s="114"/>
    </row>
    <row r="719" ht="15.75" customHeight="1">
      <c r="C719" s="114"/>
    </row>
    <row r="720" ht="15.75" customHeight="1">
      <c r="C720" s="114"/>
    </row>
    <row r="721" ht="15.75" customHeight="1">
      <c r="C721" s="114"/>
    </row>
    <row r="722" ht="15.75" customHeight="1">
      <c r="C722" s="114"/>
    </row>
    <row r="723" ht="15.75" customHeight="1">
      <c r="C723" s="114"/>
    </row>
    <row r="724" ht="15.75" customHeight="1">
      <c r="C724" s="114"/>
    </row>
    <row r="725" ht="15.75" customHeight="1">
      <c r="C725" s="114"/>
    </row>
    <row r="726" ht="15.75" customHeight="1">
      <c r="C726" s="114"/>
    </row>
    <row r="727" ht="15.75" customHeight="1">
      <c r="C727" s="114"/>
    </row>
    <row r="728" ht="15.75" customHeight="1">
      <c r="C728" s="114"/>
    </row>
    <row r="729" ht="15.75" customHeight="1">
      <c r="C729" s="114"/>
    </row>
    <row r="730" ht="15.75" customHeight="1">
      <c r="C730" s="114"/>
    </row>
    <row r="731" ht="15.75" customHeight="1">
      <c r="C731" s="114"/>
    </row>
    <row r="732" ht="15.75" customHeight="1">
      <c r="C732" s="114"/>
    </row>
    <row r="733" ht="15.75" customHeight="1">
      <c r="C733" s="114"/>
    </row>
    <row r="734" ht="15.75" customHeight="1">
      <c r="C734" s="114"/>
    </row>
    <row r="735" ht="15.75" customHeight="1">
      <c r="C735" s="114"/>
    </row>
    <row r="736" ht="15.75" customHeight="1">
      <c r="C736" s="114"/>
    </row>
    <row r="737" ht="15.75" customHeight="1">
      <c r="C737" s="114"/>
    </row>
    <row r="738" ht="15.75" customHeight="1">
      <c r="C738" s="114"/>
    </row>
    <row r="739" ht="15.75" customHeight="1">
      <c r="C739" s="114"/>
    </row>
    <row r="740" ht="15.75" customHeight="1">
      <c r="C740" s="114"/>
    </row>
    <row r="741" ht="15.75" customHeight="1">
      <c r="C741" s="114"/>
    </row>
    <row r="742" ht="15.75" customHeight="1">
      <c r="C742" s="114"/>
    </row>
    <row r="743" ht="15.75" customHeight="1">
      <c r="C743" s="114"/>
    </row>
    <row r="744" ht="15.75" customHeight="1">
      <c r="C744" s="114"/>
    </row>
    <row r="745" ht="15.75" customHeight="1">
      <c r="C745" s="114"/>
    </row>
    <row r="746" ht="15.75" customHeight="1">
      <c r="C746" s="114"/>
    </row>
    <row r="747" ht="15.75" customHeight="1">
      <c r="C747" s="114"/>
    </row>
    <row r="748" ht="15.75" customHeight="1">
      <c r="C748" s="114"/>
    </row>
    <row r="749" ht="15.75" customHeight="1">
      <c r="C749" s="114"/>
    </row>
    <row r="750" ht="15.75" customHeight="1">
      <c r="C750" s="114"/>
    </row>
    <row r="751" ht="15.75" customHeight="1">
      <c r="C751" s="114"/>
    </row>
    <row r="752" ht="15.75" customHeight="1">
      <c r="C752" s="114"/>
    </row>
    <row r="753" ht="15.75" customHeight="1">
      <c r="C753" s="114"/>
    </row>
    <row r="754" ht="15.75" customHeight="1">
      <c r="C754" s="114"/>
    </row>
    <row r="755" ht="15.75" customHeight="1">
      <c r="C755" s="114"/>
    </row>
    <row r="756" ht="15.75" customHeight="1">
      <c r="C756" s="114"/>
    </row>
    <row r="757" ht="15.75" customHeight="1">
      <c r="C757" s="114"/>
    </row>
    <row r="758" ht="15.75" customHeight="1">
      <c r="C758" s="114"/>
    </row>
    <row r="759" ht="15.75" customHeight="1">
      <c r="C759" s="114"/>
    </row>
    <row r="760" ht="15.75" customHeight="1">
      <c r="C760" s="114"/>
    </row>
    <row r="761" ht="15.75" customHeight="1">
      <c r="C761" s="114"/>
    </row>
    <row r="762" ht="15.75" customHeight="1">
      <c r="C762" s="114"/>
    </row>
    <row r="763" ht="15.75" customHeight="1">
      <c r="C763" s="114"/>
    </row>
    <row r="764" ht="15.75" customHeight="1">
      <c r="C764" s="114"/>
    </row>
    <row r="765" ht="15.75" customHeight="1">
      <c r="C765" s="114"/>
    </row>
    <row r="766" ht="15.75" customHeight="1">
      <c r="C766" s="114"/>
    </row>
    <row r="767" ht="15.75" customHeight="1">
      <c r="C767" s="114"/>
    </row>
    <row r="768" ht="15.75" customHeight="1">
      <c r="C768" s="114"/>
    </row>
    <row r="769" ht="15.75" customHeight="1">
      <c r="C769" s="114"/>
    </row>
    <row r="770" ht="15.75" customHeight="1">
      <c r="C770" s="114"/>
    </row>
    <row r="771" ht="15.75" customHeight="1">
      <c r="C771" s="114"/>
    </row>
    <row r="772" ht="15.75" customHeight="1">
      <c r="C772" s="114"/>
    </row>
    <row r="773" ht="15.75" customHeight="1">
      <c r="C773" s="114"/>
    </row>
    <row r="774" ht="15.75" customHeight="1">
      <c r="C774" s="114"/>
    </row>
    <row r="775" ht="15.75" customHeight="1">
      <c r="C775" s="114"/>
    </row>
    <row r="776" ht="15.75" customHeight="1">
      <c r="C776" s="114"/>
    </row>
    <row r="777" ht="15.75" customHeight="1">
      <c r="C777" s="114"/>
    </row>
    <row r="778" ht="15.75" customHeight="1">
      <c r="C778" s="114"/>
    </row>
    <row r="779" ht="15.75" customHeight="1">
      <c r="C779" s="114"/>
    </row>
    <row r="780" ht="15.75" customHeight="1">
      <c r="C780" s="114"/>
    </row>
    <row r="781" ht="15.75" customHeight="1">
      <c r="C781" s="114"/>
    </row>
    <row r="782" ht="15.75" customHeight="1">
      <c r="C782" s="114"/>
    </row>
    <row r="783" ht="15.75" customHeight="1">
      <c r="C783" s="114"/>
    </row>
    <row r="784" ht="15.75" customHeight="1">
      <c r="C784" s="114"/>
    </row>
    <row r="785" ht="15.75" customHeight="1">
      <c r="C785" s="114"/>
    </row>
    <row r="786" ht="15.75" customHeight="1">
      <c r="C786" s="114"/>
    </row>
    <row r="787" ht="15.75" customHeight="1">
      <c r="C787" s="114"/>
    </row>
    <row r="788" ht="15.75" customHeight="1">
      <c r="C788" s="114"/>
    </row>
    <row r="789" ht="15.75" customHeight="1">
      <c r="C789" s="114"/>
    </row>
    <row r="790" ht="15.75" customHeight="1">
      <c r="C790" s="114"/>
    </row>
    <row r="791" ht="15.75" customHeight="1">
      <c r="C791" s="114"/>
    </row>
    <row r="792" ht="15.75" customHeight="1">
      <c r="C792" s="114"/>
    </row>
    <row r="793" ht="15.75" customHeight="1">
      <c r="C793" s="114"/>
    </row>
    <row r="794" ht="15.75" customHeight="1">
      <c r="C794" s="114"/>
    </row>
    <row r="795" ht="15.75" customHeight="1">
      <c r="C795" s="114"/>
    </row>
    <row r="796" ht="15.75" customHeight="1">
      <c r="C796" s="114"/>
    </row>
    <row r="797" ht="15.75" customHeight="1">
      <c r="C797" s="114"/>
    </row>
    <row r="798" ht="15.75" customHeight="1">
      <c r="C798" s="114"/>
    </row>
    <row r="799" ht="15.75" customHeight="1">
      <c r="C799" s="114"/>
    </row>
    <row r="800" ht="15.75" customHeight="1">
      <c r="C800" s="114"/>
    </row>
    <row r="801" ht="15.75" customHeight="1">
      <c r="C801" s="114"/>
    </row>
    <row r="802" ht="15.75" customHeight="1">
      <c r="C802" s="114"/>
    </row>
    <row r="803" ht="15.75" customHeight="1">
      <c r="C803" s="114"/>
    </row>
    <row r="804" ht="15.75" customHeight="1">
      <c r="C804" s="114"/>
    </row>
    <row r="805" ht="15.75" customHeight="1">
      <c r="C805" s="114"/>
    </row>
    <row r="806" ht="15.75" customHeight="1">
      <c r="C806" s="114"/>
    </row>
    <row r="807" ht="15.75" customHeight="1">
      <c r="C807" s="114"/>
    </row>
    <row r="808" ht="15.75" customHeight="1">
      <c r="C808" s="114"/>
    </row>
    <row r="809" ht="15.75" customHeight="1">
      <c r="C809" s="114"/>
    </row>
    <row r="810" ht="15.75" customHeight="1">
      <c r="C810" s="114"/>
    </row>
    <row r="811" ht="15.75" customHeight="1">
      <c r="C811" s="114"/>
    </row>
    <row r="812" ht="15.75" customHeight="1">
      <c r="C812" s="114"/>
    </row>
    <row r="813" ht="15.75" customHeight="1">
      <c r="C813" s="114"/>
    </row>
    <row r="814" ht="15.75" customHeight="1">
      <c r="C814" s="114"/>
    </row>
    <row r="815" ht="15.75" customHeight="1">
      <c r="C815" s="114"/>
    </row>
    <row r="816" ht="15.75" customHeight="1">
      <c r="C816" s="114"/>
    </row>
    <row r="817" ht="15.75" customHeight="1">
      <c r="C817" s="114"/>
    </row>
    <row r="818" ht="15.75" customHeight="1">
      <c r="C818" s="114"/>
    </row>
    <row r="819" ht="15.75" customHeight="1">
      <c r="C819" s="114"/>
    </row>
    <row r="820" ht="15.75" customHeight="1">
      <c r="C820" s="114"/>
    </row>
    <row r="821" ht="15.75" customHeight="1">
      <c r="C821" s="114"/>
    </row>
    <row r="822" ht="15.75" customHeight="1">
      <c r="C822" s="114"/>
    </row>
    <row r="823" ht="15.75" customHeight="1">
      <c r="C823" s="114"/>
    </row>
    <row r="824" ht="15.75" customHeight="1">
      <c r="C824" s="114"/>
    </row>
    <row r="825" ht="15.75" customHeight="1">
      <c r="C825" s="114"/>
    </row>
    <row r="826" ht="15.75" customHeight="1">
      <c r="C826" s="114"/>
    </row>
    <row r="827" ht="15.75" customHeight="1">
      <c r="C827" s="114"/>
    </row>
    <row r="828" ht="15.75" customHeight="1">
      <c r="C828" s="114"/>
    </row>
    <row r="829" ht="15.75" customHeight="1">
      <c r="C829" s="114"/>
    </row>
    <row r="830" ht="15.75" customHeight="1">
      <c r="C830" s="114"/>
    </row>
    <row r="831" ht="15.75" customHeight="1">
      <c r="C831" s="114"/>
    </row>
    <row r="832" ht="15.75" customHeight="1">
      <c r="C832" s="114"/>
    </row>
    <row r="833" ht="15.75" customHeight="1">
      <c r="C833" s="114"/>
    </row>
    <row r="834" ht="15.75" customHeight="1">
      <c r="C834" s="114"/>
    </row>
    <row r="835" ht="15.75" customHeight="1">
      <c r="C835" s="114"/>
    </row>
    <row r="836" ht="15.75" customHeight="1">
      <c r="C836" s="114"/>
    </row>
    <row r="837" ht="15.75" customHeight="1">
      <c r="C837" s="114"/>
    </row>
    <row r="838" ht="15.75" customHeight="1">
      <c r="C838" s="114"/>
    </row>
    <row r="839" ht="15.75" customHeight="1">
      <c r="C839" s="114"/>
    </row>
    <row r="840" ht="15.75" customHeight="1">
      <c r="C840" s="114"/>
    </row>
    <row r="841" ht="15.75" customHeight="1">
      <c r="C841" s="114"/>
    </row>
    <row r="842" ht="15.75" customHeight="1">
      <c r="C842" s="114"/>
    </row>
    <row r="843" ht="15.75" customHeight="1">
      <c r="C843" s="114"/>
    </row>
    <row r="844" ht="15.75" customHeight="1">
      <c r="C844" s="114"/>
    </row>
    <row r="845" ht="15.75" customHeight="1">
      <c r="C845" s="114"/>
    </row>
    <row r="846" ht="15.75" customHeight="1">
      <c r="C846" s="114"/>
    </row>
    <row r="847" ht="15.75" customHeight="1">
      <c r="C847" s="114"/>
    </row>
    <row r="848" ht="15.75" customHeight="1">
      <c r="C848" s="114"/>
    </row>
    <row r="849" ht="15.75" customHeight="1">
      <c r="C849" s="114"/>
    </row>
    <row r="850" ht="15.75" customHeight="1">
      <c r="C850" s="114"/>
    </row>
    <row r="851" ht="15.75" customHeight="1">
      <c r="C851" s="114"/>
    </row>
    <row r="852" ht="15.75" customHeight="1">
      <c r="C852" s="114"/>
    </row>
    <row r="853" ht="15.75" customHeight="1">
      <c r="C853" s="114"/>
    </row>
    <row r="854" ht="15.75" customHeight="1">
      <c r="C854" s="114"/>
    </row>
    <row r="855" ht="15.75" customHeight="1">
      <c r="C855" s="114"/>
    </row>
    <row r="856" ht="15.75" customHeight="1">
      <c r="C856" s="114"/>
    </row>
    <row r="857" ht="15.75" customHeight="1">
      <c r="C857" s="114"/>
    </row>
    <row r="858" ht="15.75" customHeight="1">
      <c r="C858" s="114"/>
    </row>
    <row r="859" ht="15.75" customHeight="1">
      <c r="C859" s="114"/>
    </row>
    <row r="860" ht="15.75" customHeight="1">
      <c r="C860" s="114"/>
    </row>
    <row r="861" ht="15.75" customHeight="1">
      <c r="C861" s="114"/>
    </row>
    <row r="862" ht="15.75" customHeight="1">
      <c r="C862" s="114"/>
    </row>
    <row r="863" ht="15.75" customHeight="1">
      <c r="C863" s="114"/>
    </row>
    <row r="864" ht="15.75" customHeight="1">
      <c r="C864" s="114"/>
    </row>
    <row r="865" ht="15.75" customHeight="1">
      <c r="C865" s="114"/>
    </row>
    <row r="866" ht="15.75" customHeight="1">
      <c r="C866" s="114"/>
    </row>
    <row r="867" ht="15.75" customHeight="1">
      <c r="C867" s="114"/>
    </row>
    <row r="868" ht="15.75" customHeight="1">
      <c r="C868" s="114"/>
    </row>
    <row r="869" ht="15.75" customHeight="1">
      <c r="C869" s="114"/>
    </row>
    <row r="870" ht="15.75" customHeight="1">
      <c r="C870" s="114"/>
    </row>
    <row r="871" ht="15.75" customHeight="1">
      <c r="C871" s="114"/>
    </row>
    <row r="872" ht="15.75" customHeight="1">
      <c r="C872" s="114"/>
    </row>
    <row r="873" ht="15.75" customHeight="1">
      <c r="C873" s="114"/>
    </row>
    <row r="874" ht="15.75" customHeight="1">
      <c r="C874" s="114"/>
    </row>
    <row r="875" ht="15.75" customHeight="1">
      <c r="C875" s="114"/>
    </row>
    <row r="876" ht="15.75" customHeight="1">
      <c r="C876" s="114"/>
    </row>
    <row r="877" ht="15.75" customHeight="1">
      <c r="C877" s="114"/>
    </row>
    <row r="878" ht="15.75" customHeight="1">
      <c r="C878" s="114"/>
    </row>
    <row r="879" ht="15.75" customHeight="1">
      <c r="C879" s="114"/>
    </row>
    <row r="880" ht="15.75" customHeight="1">
      <c r="C880" s="114"/>
    </row>
    <row r="881" ht="15.75" customHeight="1">
      <c r="C881" s="114"/>
    </row>
    <row r="882" ht="15.75" customHeight="1">
      <c r="C882" s="114"/>
    </row>
    <row r="883" ht="15.75" customHeight="1">
      <c r="C883" s="114"/>
    </row>
    <row r="884" ht="15.75" customHeight="1">
      <c r="C884" s="114"/>
    </row>
    <row r="885" ht="15.75" customHeight="1">
      <c r="C885" s="114"/>
    </row>
    <row r="886" ht="15.75" customHeight="1">
      <c r="C886" s="114"/>
    </row>
    <row r="887" ht="15.75" customHeight="1">
      <c r="C887" s="114"/>
    </row>
    <row r="888" ht="15.75" customHeight="1">
      <c r="C888" s="114"/>
    </row>
    <row r="889" ht="15.75" customHeight="1">
      <c r="C889" s="114"/>
    </row>
    <row r="890" ht="15.75" customHeight="1">
      <c r="C890" s="114"/>
    </row>
    <row r="891" ht="15.75" customHeight="1">
      <c r="C891" s="114"/>
    </row>
    <row r="892" ht="15.75" customHeight="1">
      <c r="C892" s="114"/>
    </row>
    <row r="893" ht="15.75" customHeight="1">
      <c r="C893" s="114"/>
    </row>
    <row r="894" ht="15.75" customHeight="1">
      <c r="C894" s="114"/>
    </row>
    <row r="895" ht="15.75" customHeight="1">
      <c r="C895" s="114"/>
    </row>
    <row r="896" ht="15.75" customHeight="1">
      <c r="C896" s="114"/>
    </row>
    <row r="897" ht="15.75" customHeight="1">
      <c r="C897" s="114"/>
    </row>
    <row r="898" ht="15.75" customHeight="1">
      <c r="C898" s="114"/>
    </row>
    <row r="899" ht="15.75" customHeight="1">
      <c r="C899" s="114"/>
    </row>
    <row r="900" ht="15.75" customHeight="1">
      <c r="C900" s="114"/>
    </row>
    <row r="901" ht="15.75" customHeight="1">
      <c r="C901" s="114"/>
    </row>
    <row r="902" ht="15.75" customHeight="1">
      <c r="C902" s="114"/>
    </row>
    <row r="903" ht="15.75" customHeight="1">
      <c r="C903" s="114"/>
    </row>
    <row r="904" ht="15.75" customHeight="1">
      <c r="C904" s="114"/>
    </row>
    <row r="905" ht="15.75" customHeight="1">
      <c r="C905" s="114"/>
    </row>
    <row r="906" ht="15.75" customHeight="1">
      <c r="C906" s="114"/>
    </row>
    <row r="907" ht="15.75" customHeight="1">
      <c r="C907" s="114"/>
    </row>
    <row r="908" ht="15.75" customHeight="1">
      <c r="C908" s="114"/>
    </row>
    <row r="909" ht="15.75" customHeight="1">
      <c r="C909" s="114"/>
    </row>
    <row r="910" ht="15.75" customHeight="1">
      <c r="C910" s="114"/>
    </row>
    <row r="911" ht="15.75" customHeight="1">
      <c r="C911" s="114"/>
    </row>
    <row r="912" ht="15.75" customHeight="1">
      <c r="C912" s="114"/>
    </row>
    <row r="913" ht="15.75" customHeight="1">
      <c r="C913" s="114"/>
    </row>
    <row r="914" ht="15.75" customHeight="1">
      <c r="C914" s="114"/>
    </row>
    <row r="915" ht="15.75" customHeight="1">
      <c r="C915" s="114"/>
    </row>
    <row r="916" ht="15.75" customHeight="1">
      <c r="C916" s="114"/>
    </row>
    <row r="917" ht="15.75" customHeight="1">
      <c r="C917" s="114"/>
    </row>
    <row r="918" ht="15.75" customHeight="1">
      <c r="C918" s="114"/>
    </row>
    <row r="919" ht="15.75" customHeight="1">
      <c r="C919" s="114"/>
    </row>
    <row r="920" ht="15.75" customHeight="1">
      <c r="C920" s="114"/>
    </row>
    <row r="921" ht="15.75" customHeight="1">
      <c r="C921" s="114"/>
    </row>
    <row r="922" ht="15.75" customHeight="1">
      <c r="C922" s="114"/>
    </row>
    <row r="923" ht="15.75" customHeight="1">
      <c r="C923" s="114"/>
    </row>
    <row r="924" ht="15.75" customHeight="1">
      <c r="C924" s="114"/>
    </row>
    <row r="925" ht="15.75" customHeight="1">
      <c r="C925" s="114"/>
    </row>
    <row r="926" ht="15.75" customHeight="1">
      <c r="C926" s="114"/>
    </row>
    <row r="927" ht="15.75" customHeight="1">
      <c r="C927" s="114"/>
    </row>
    <row r="928" ht="15.75" customHeight="1">
      <c r="C928" s="114"/>
    </row>
    <row r="929" ht="15.75" customHeight="1">
      <c r="C929" s="114"/>
    </row>
    <row r="930" ht="15.75" customHeight="1">
      <c r="C930" s="114"/>
    </row>
    <row r="931" ht="15.75" customHeight="1">
      <c r="C931" s="114"/>
    </row>
    <row r="932" ht="15.75" customHeight="1">
      <c r="C932" s="114"/>
    </row>
    <row r="933" ht="15.75" customHeight="1">
      <c r="C933" s="114"/>
    </row>
    <row r="934" ht="15.75" customHeight="1">
      <c r="C934" s="114"/>
    </row>
    <row r="935" ht="15.75" customHeight="1">
      <c r="C935" s="114"/>
    </row>
    <row r="936" ht="15.75" customHeight="1">
      <c r="C936" s="114"/>
    </row>
    <row r="937" ht="15.75" customHeight="1">
      <c r="C937" s="114"/>
    </row>
    <row r="938" ht="15.75" customHeight="1">
      <c r="C938" s="114"/>
    </row>
    <row r="939" ht="15.75" customHeight="1">
      <c r="C939" s="114"/>
    </row>
    <row r="940" ht="15.75" customHeight="1">
      <c r="C940" s="114"/>
    </row>
    <row r="941" ht="15.75" customHeight="1">
      <c r="C941" s="114"/>
    </row>
    <row r="942" ht="15.75" customHeight="1">
      <c r="C942" s="114"/>
    </row>
    <row r="943" ht="15.75" customHeight="1">
      <c r="C943" s="114"/>
    </row>
    <row r="944" ht="15.75" customHeight="1">
      <c r="C944" s="114"/>
    </row>
    <row r="945" ht="15.75" customHeight="1">
      <c r="C945" s="114"/>
    </row>
    <row r="946" ht="15.75" customHeight="1">
      <c r="C946" s="114"/>
    </row>
    <row r="947" ht="15.75" customHeight="1">
      <c r="C947" s="114"/>
    </row>
    <row r="948" ht="15.75" customHeight="1">
      <c r="C948" s="114"/>
    </row>
    <row r="949" ht="15.75" customHeight="1">
      <c r="C949" s="114"/>
    </row>
    <row r="950" ht="15.75" customHeight="1">
      <c r="C950" s="114"/>
    </row>
    <row r="951" ht="15.75" customHeight="1">
      <c r="C951" s="114"/>
    </row>
    <row r="952" ht="15.75" customHeight="1">
      <c r="C952" s="114"/>
    </row>
    <row r="953" ht="15.75" customHeight="1">
      <c r="C953" s="114"/>
    </row>
    <row r="954" ht="15.75" customHeight="1">
      <c r="C954" s="114"/>
    </row>
    <row r="955" ht="15.75" customHeight="1">
      <c r="C955" s="114"/>
    </row>
    <row r="956" ht="15.75" customHeight="1">
      <c r="C956" s="114"/>
    </row>
    <row r="957" ht="15.75" customHeight="1">
      <c r="C957" s="114"/>
    </row>
    <row r="958" ht="15.75" customHeight="1">
      <c r="C958" s="114"/>
    </row>
    <row r="959" ht="15.75" customHeight="1">
      <c r="C959" s="114"/>
    </row>
    <row r="960" ht="15.75" customHeight="1">
      <c r="C960" s="114"/>
    </row>
    <row r="961" ht="15.75" customHeight="1">
      <c r="C961" s="114"/>
    </row>
    <row r="962" ht="15.75" customHeight="1">
      <c r="C962" s="114"/>
    </row>
    <row r="963" ht="15.75" customHeight="1">
      <c r="C963" s="114"/>
    </row>
    <row r="964" ht="15.75" customHeight="1">
      <c r="C964" s="114"/>
    </row>
    <row r="965" ht="15.75" customHeight="1">
      <c r="C965" s="114"/>
    </row>
    <row r="966" ht="15.75" customHeight="1">
      <c r="C966" s="114"/>
    </row>
    <row r="967" ht="15.75" customHeight="1">
      <c r="C967" s="114"/>
    </row>
  </sheetData>
  <mergeCells count="13">
    <mergeCell ref="G5:G7"/>
    <mergeCell ref="H5:H7"/>
    <mergeCell ref="I5:I7"/>
    <mergeCell ref="J5:J7"/>
    <mergeCell ref="I28:J28"/>
    <mergeCell ref="I29:J29"/>
    <mergeCell ref="B1:C8"/>
    <mergeCell ref="F2:F4"/>
    <mergeCell ref="G2:G4"/>
    <mergeCell ref="H2:H4"/>
    <mergeCell ref="I2:I4"/>
    <mergeCell ref="J2:J4"/>
    <mergeCell ref="F5:F7"/>
  </mergeCells>
  <printOptions/>
  <pageMargins bottom="1.0" footer="0.0" header="0.0" left="0.75" right="0.75" top="1.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4.0"/>
    <col customWidth="1" min="2" max="2" width="27.44"/>
    <col customWidth="1" min="3" max="3" width="17.33"/>
    <col customWidth="1" min="4" max="4" width="14.11"/>
    <col customWidth="1" min="5" max="5" width="13.33"/>
    <col customWidth="1" min="6" max="7" width="9.44"/>
    <col customWidth="1" min="8" max="8" width="13.44"/>
    <col customWidth="1" min="9" max="9" width="8.33"/>
    <col customWidth="1" min="10" max="10" width="13.11"/>
    <col customWidth="1" min="11" max="11" width="11.33"/>
    <col customWidth="1" min="12" max="12" width="11.0"/>
    <col customWidth="1" min="13" max="14" width="8.0"/>
    <col customWidth="1" min="15" max="15" width="9.44"/>
    <col customWidth="1" min="16" max="26" width="8.0"/>
  </cols>
  <sheetData>
    <row r="1" ht="27.75" customHeight="1">
      <c r="A1" s="118" t="s">
        <v>58</v>
      </c>
      <c r="B1" s="119"/>
      <c r="C1" s="119"/>
      <c r="D1" s="119"/>
      <c r="E1" s="119"/>
      <c r="F1" s="119"/>
      <c r="G1" s="119"/>
      <c r="H1" s="119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ht="12.75" customHeight="1">
      <c r="A2" s="121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</row>
    <row r="3" ht="22.5" customHeight="1">
      <c r="A3" s="121"/>
      <c r="B3" s="122" t="s">
        <v>59</v>
      </c>
      <c r="C3" s="123">
        <v>2000000.0</v>
      </c>
      <c r="D3" s="120"/>
      <c r="E3" s="120"/>
      <c r="F3" s="34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</row>
    <row r="4" ht="22.5" customHeight="1">
      <c r="A4" s="121"/>
      <c r="B4" s="124" t="s">
        <v>60</v>
      </c>
      <c r="C4" s="125">
        <v>100000.0</v>
      </c>
      <c r="D4" s="126"/>
      <c r="E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</row>
    <row r="5" ht="22.5" hidden="1" customHeight="1">
      <c r="A5" s="121"/>
      <c r="B5" s="124" t="s">
        <v>61</v>
      </c>
      <c r="C5" s="127">
        <v>0.0</v>
      </c>
      <c r="D5" s="120"/>
      <c r="E5" s="128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</row>
    <row r="6" ht="22.5" customHeight="1">
      <c r="A6" s="120"/>
      <c r="B6" s="124" t="s">
        <v>62</v>
      </c>
      <c r="C6" s="129">
        <f>(C3+C4)*D6</f>
        <v>420000</v>
      </c>
      <c r="D6" s="130">
        <v>0.2</v>
      </c>
      <c r="E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ht="22.5" customHeight="1">
      <c r="A7" s="120"/>
      <c r="B7" s="124" t="s">
        <v>63</v>
      </c>
      <c r="C7" s="131">
        <f>C3*0.025</f>
        <v>50000</v>
      </c>
      <c r="D7" s="132"/>
      <c r="E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</row>
    <row r="8" ht="22.5" customHeight="1">
      <c r="A8" s="120"/>
      <c r="B8" s="124" t="s">
        <v>64</v>
      </c>
      <c r="C8" s="131">
        <f>SUM(C7+C6)</f>
        <v>470000</v>
      </c>
      <c r="D8" s="132"/>
      <c r="E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</row>
    <row r="9" ht="22.5" customHeight="1">
      <c r="A9" s="120"/>
      <c r="B9" s="124" t="s">
        <v>65</v>
      </c>
      <c r="C9" s="125">
        <v>1830000.0</v>
      </c>
      <c r="D9" s="120"/>
      <c r="E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</row>
    <row r="10" ht="22.5" customHeight="1">
      <c r="A10" s="120"/>
      <c r="B10" s="124" t="s">
        <v>66</v>
      </c>
      <c r="C10" s="133">
        <v>0.0393</v>
      </c>
      <c r="D10" s="120"/>
      <c r="E10" s="120"/>
      <c r="I10" s="120"/>
      <c r="J10" s="120"/>
      <c r="K10" s="120"/>
      <c r="L10" s="120"/>
      <c r="M10" s="120"/>
      <c r="N10" s="120"/>
      <c r="O10" s="128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</row>
    <row r="11" ht="22.5" customHeight="1">
      <c r="A11" s="120"/>
      <c r="B11" s="124" t="s">
        <v>67</v>
      </c>
      <c r="C11" s="134">
        <v>10000.0</v>
      </c>
      <c r="D11" s="120"/>
      <c r="E11" s="120"/>
      <c r="I11" s="120"/>
      <c r="J11" s="120"/>
      <c r="K11" s="120"/>
      <c r="L11" s="120"/>
      <c r="M11" s="120"/>
      <c r="N11" s="120"/>
      <c r="O11" s="128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</row>
    <row r="12" ht="22.5" customHeight="1">
      <c r="A12" s="120"/>
      <c r="B12" s="124" t="s">
        <v>68</v>
      </c>
      <c r="C12" s="134">
        <v>91.0</v>
      </c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35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</row>
    <row r="13" ht="22.5" customHeight="1">
      <c r="A13" s="120"/>
      <c r="B13" s="136" t="s">
        <v>69</v>
      </c>
      <c r="C13" s="137">
        <v>45505.0</v>
      </c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</row>
    <row r="14" ht="12.75" customHeight="1">
      <c r="A14" s="120"/>
      <c r="B14" s="138"/>
      <c r="C14" s="128"/>
      <c r="D14" s="120"/>
      <c r="E14" s="139"/>
      <c r="F14" s="120"/>
      <c r="G14" s="120"/>
      <c r="H14" s="120"/>
      <c r="I14" s="120"/>
      <c r="J14" s="120"/>
      <c r="K14" s="14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ht="21.75" customHeight="1">
      <c r="A15" s="120"/>
      <c r="B15" s="141" t="s">
        <v>70</v>
      </c>
      <c r="C15" s="142">
        <f>IF(G16,ROUND(C10/12*C9,2),ROUND(PMT(C10/12,C11,-C9),2))</f>
        <v>5993.25</v>
      </c>
      <c r="D15" s="143" t="s">
        <v>71</v>
      </c>
      <c r="E15" s="144">
        <f>C15*12</f>
        <v>71919</v>
      </c>
      <c r="F15" s="128"/>
      <c r="G15" s="120"/>
      <c r="H15" s="120"/>
      <c r="I15" s="120"/>
      <c r="J15" s="120"/>
      <c r="K15" s="145"/>
      <c r="L15" s="145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ht="21.75" customHeight="1">
      <c r="A16" s="120"/>
      <c r="B16" s="146" t="s">
        <v>72</v>
      </c>
      <c r="C16" s="131">
        <f>IF(G16,C9+C10/12*C9,ROUND((1+C10/12)*PV(C10/12,(C11-C12),-C15),2))</f>
        <v>1835993.25</v>
      </c>
      <c r="D16" s="145"/>
      <c r="E16" s="139"/>
      <c r="F16" s="128"/>
      <c r="G16" s="120"/>
      <c r="H16" s="120"/>
      <c r="I16" s="120"/>
      <c r="J16" s="120"/>
      <c r="K16" s="147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</row>
    <row r="17" ht="21.75" customHeight="1">
      <c r="A17" s="120"/>
      <c r="B17" s="146" t="s">
        <v>73</v>
      </c>
      <c r="C17" s="131">
        <f>C18-C9</f>
        <v>551379</v>
      </c>
      <c r="D17" s="145"/>
      <c r="E17" s="145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</row>
    <row r="18" ht="21.75" customHeight="1">
      <c r="A18" s="120"/>
      <c r="B18" s="148" t="s">
        <v>74</v>
      </c>
      <c r="C18" s="149">
        <f>SUM(OFFSET(E22,2,0,C12+1,1))</f>
        <v>2381379</v>
      </c>
      <c r="D18" s="145"/>
      <c r="E18" s="120"/>
      <c r="F18" s="120"/>
      <c r="G18" s="120"/>
      <c r="H18" s="120"/>
      <c r="I18" s="120"/>
      <c r="J18" s="120"/>
      <c r="K18" s="145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</row>
    <row r="19" ht="22.5" customHeight="1">
      <c r="A19" s="120"/>
      <c r="B19" s="150" t="s">
        <v>75</v>
      </c>
      <c r="C19" s="151">
        <f>C18+C6+C7</f>
        <v>2851379</v>
      </c>
      <c r="D19" s="145"/>
      <c r="E19" s="152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</row>
    <row r="20" ht="21.0" customHeight="1">
      <c r="A20" s="120"/>
      <c r="B20" s="120"/>
      <c r="C20" s="120"/>
      <c r="D20" s="120"/>
      <c r="E20" s="126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</row>
    <row r="21" ht="29.25" customHeight="1">
      <c r="A21" s="153"/>
      <c r="B21" s="153"/>
      <c r="C21" s="154" t="s">
        <v>76</v>
      </c>
      <c r="D21" s="155"/>
      <c r="E21" s="155"/>
      <c r="F21" s="155"/>
      <c r="G21" s="155"/>
      <c r="H21" s="156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ht="29.25" customHeight="1">
      <c r="A22" s="153"/>
      <c r="B22" s="153"/>
      <c r="C22" s="157" t="s">
        <v>77</v>
      </c>
      <c r="D22" s="157" t="s">
        <v>78</v>
      </c>
      <c r="E22" s="158" t="s">
        <v>79</v>
      </c>
      <c r="F22" s="158" t="s">
        <v>80</v>
      </c>
      <c r="G22" s="157" t="s">
        <v>81</v>
      </c>
      <c r="H22" s="157" t="s">
        <v>82</v>
      </c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ht="29.25" customHeight="1">
      <c r="A23" s="153"/>
      <c r="B23" s="153"/>
      <c r="C23" s="159" t="s">
        <v>83</v>
      </c>
      <c r="D23" s="160">
        <f>C13</f>
        <v>45505</v>
      </c>
      <c r="E23" s="161" t="s">
        <v>84</v>
      </c>
      <c r="F23" s="161" t="s">
        <v>84</v>
      </c>
      <c r="G23" s="161" t="s">
        <v>84</v>
      </c>
      <c r="H23" s="162">
        <f>C9</f>
        <v>1830000</v>
      </c>
      <c r="I23" s="16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ht="29.25" customHeight="1">
      <c r="A24" s="153"/>
      <c r="B24" s="153"/>
      <c r="C24" s="164">
        <v>1.0</v>
      </c>
      <c r="D24" s="165">
        <f t="shared" ref="D24:D384" si="1">IF(C24="","",DATE(YEAR(D23),MONTH(D23)+1,DAY(D23)))</f>
        <v>45536</v>
      </c>
      <c r="E24" s="166">
        <f t="shared" ref="E24:E384" si="2">IF(C24="","",IF(C24=$C$12+1,$C$16,$C$15))</f>
        <v>5993.25</v>
      </c>
      <c r="F24" s="166">
        <f t="shared" ref="F24:F384" si="3">IF(C24="","",$C$10/12*H23)</f>
        <v>5993.25</v>
      </c>
      <c r="G24" s="166">
        <f t="shared" ref="G24:G384" si="4">IF(C24="","",E24-F24)</f>
        <v>0</v>
      </c>
      <c r="H24" s="166">
        <f t="shared" ref="H24:H384" si="5">IF(C24="","",H23-G24)</f>
        <v>1830000</v>
      </c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ht="29.25" customHeight="1">
      <c r="A25" s="153"/>
      <c r="B25" s="153"/>
      <c r="C25" s="164">
        <f t="shared" ref="C25:C384" si="6">IF(C24&gt;$C$12,"",C24+1)</f>
        <v>2</v>
      </c>
      <c r="D25" s="165">
        <f t="shared" si="1"/>
        <v>45566</v>
      </c>
      <c r="E25" s="166">
        <f t="shared" si="2"/>
        <v>5993.25</v>
      </c>
      <c r="F25" s="166">
        <f t="shared" si="3"/>
        <v>5993.25</v>
      </c>
      <c r="G25" s="166">
        <f t="shared" si="4"/>
        <v>0</v>
      </c>
      <c r="H25" s="166">
        <f t="shared" si="5"/>
        <v>1830000</v>
      </c>
      <c r="I25" s="153"/>
      <c r="J25" s="167"/>
      <c r="K25" s="168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ht="29.25" customHeight="1">
      <c r="A26" s="153"/>
      <c r="B26" s="153"/>
      <c r="C26" s="164">
        <f t="shared" si="6"/>
        <v>3</v>
      </c>
      <c r="D26" s="165">
        <f t="shared" si="1"/>
        <v>45597</v>
      </c>
      <c r="E26" s="166">
        <f t="shared" si="2"/>
        <v>5993.25</v>
      </c>
      <c r="F26" s="166">
        <f t="shared" si="3"/>
        <v>5993.25</v>
      </c>
      <c r="G26" s="166">
        <f t="shared" si="4"/>
        <v>0</v>
      </c>
      <c r="H26" s="166">
        <f t="shared" si="5"/>
        <v>1830000</v>
      </c>
      <c r="I26" s="153"/>
      <c r="J26" s="167"/>
      <c r="K26" s="168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ht="29.25" customHeight="1">
      <c r="A27" s="153"/>
      <c r="B27" s="153"/>
      <c r="C27" s="164">
        <f t="shared" si="6"/>
        <v>4</v>
      </c>
      <c r="D27" s="165">
        <f t="shared" si="1"/>
        <v>45627</v>
      </c>
      <c r="E27" s="166">
        <f t="shared" si="2"/>
        <v>5993.25</v>
      </c>
      <c r="F27" s="166">
        <f t="shared" si="3"/>
        <v>5993.25</v>
      </c>
      <c r="G27" s="166">
        <f t="shared" si="4"/>
        <v>0</v>
      </c>
      <c r="H27" s="166">
        <f t="shared" si="5"/>
        <v>1830000</v>
      </c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ht="29.25" customHeight="1">
      <c r="A28" s="153"/>
      <c r="B28" s="153"/>
      <c r="C28" s="164">
        <f t="shared" si="6"/>
        <v>5</v>
      </c>
      <c r="D28" s="165">
        <f t="shared" si="1"/>
        <v>45658</v>
      </c>
      <c r="E28" s="166">
        <f t="shared" si="2"/>
        <v>5993.25</v>
      </c>
      <c r="F28" s="166">
        <f t="shared" si="3"/>
        <v>5993.25</v>
      </c>
      <c r="G28" s="166">
        <f t="shared" si="4"/>
        <v>0</v>
      </c>
      <c r="H28" s="166">
        <f t="shared" si="5"/>
        <v>1830000</v>
      </c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ht="29.25" customHeight="1">
      <c r="A29" s="153"/>
      <c r="B29" s="153"/>
      <c r="C29" s="164">
        <f t="shared" si="6"/>
        <v>6</v>
      </c>
      <c r="D29" s="165">
        <f t="shared" si="1"/>
        <v>45689</v>
      </c>
      <c r="E29" s="166">
        <f t="shared" si="2"/>
        <v>5993.25</v>
      </c>
      <c r="F29" s="166">
        <f t="shared" si="3"/>
        <v>5993.25</v>
      </c>
      <c r="G29" s="166">
        <f t="shared" si="4"/>
        <v>0</v>
      </c>
      <c r="H29" s="166">
        <f t="shared" si="5"/>
        <v>1830000</v>
      </c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ht="29.25" customHeight="1">
      <c r="A30" s="153"/>
      <c r="B30" s="153"/>
      <c r="C30" s="164">
        <f t="shared" si="6"/>
        <v>7</v>
      </c>
      <c r="D30" s="165">
        <f t="shared" si="1"/>
        <v>45717</v>
      </c>
      <c r="E30" s="166">
        <f t="shared" si="2"/>
        <v>5993.25</v>
      </c>
      <c r="F30" s="166">
        <f t="shared" si="3"/>
        <v>5993.25</v>
      </c>
      <c r="G30" s="166">
        <f t="shared" si="4"/>
        <v>0</v>
      </c>
      <c r="H30" s="166">
        <f t="shared" si="5"/>
        <v>1830000</v>
      </c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ht="29.25" customHeight="1">
      <c r="A31" s="153"/>
      <c r="B31" s="153"/>
      <c r="C31" s="164">
        <f t="shared" si="6"/>
        <v>8</v>
      </c>
      <c r="D31" s="165">
        <f t="shared" si="1"/>
        <v>45748</v>
      </c>
      <c r="E31" s="166">
        <f t="shared" si="2"/>
        <v>5993.25</v>
      </c>
      <c r="F31" s="166">
        <f t="shared" si="3"/>
        <v>5993.25</v>
      </c>
      <c r="G31" s="166">
        <f t="shared" si="4"/>
        <v>0</v>
      </c>
      <c r="H31" s="166">
        <f t="shared" si="5"/>
        <v>1830000</v>
      </c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ht="29.25" customHeight="1">
      <c r="A32" s="153"/>
      <c r="B32" s="153"/>
      <c r="C32" s="164">
        <f t="shared" si="6"/>
        <v>9</v>
      </c>
      <c r="D32" s="165">
        <f t="shared" si="1"/>
        <v>45778</v>
      </c>
      <c r="E32" s="166">
        <f t="shared" si="2"/>
        <v>5993.25</v>
      </c>
      <c r="F32" s="166">
        <f t="shared" si="3"/>
        <v>5993.25</v>
      </c>
      <c r="G32" s="166">
        <f t="shared" si="4"/>
        <v>0</v>
      </c>
      <c r="H32" s="166">
        <f t="shared" si="5"/>
        <v>1830000</v>
      </c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ht="29.25" customHeight="1">
      <c r="A33" s="153"/>
      <c r="B33" s="153"/>
      <c r="C33" s="164">
        <f t="shared" si="6"/>
        <v>10</v>
      </c>
      <c r="D33" s="165">
        <f t="shared" si="1"/>
        <v>45809</v>
      </c>
      <c r="E33" s="166">
        <f t="shared" si="2"/>
        <v>5993.25</v>
      </c>
      <c r="F33" s="166">
        <f t="shared" si="3"/>
        <v>5993.25</v>
      </c>
      <c r="G33" s="166">
        <f t="shared" si="4"/>
        <v>0</v>
      </c>
      <c r="H33" s="166">
        <f t="shared" si="5"/>
        <v>1830000</v>
      </c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ht="29.25" customHeight="1">
      <c r="A34" s="153"/>
      <c r="B34" s="153"/>
      <c r="C34" s="164">
        <f t="shared" si="6"/>
        <v>11</v>
      </c>
      <c r="D34" s="165">
        <f t="shared" si="1"/>
        <v>45839</v>
      </c>
      <c r="E34" s="166">
        <f t="shared" si="2"/>
        <v>5993.25</v>
      </c>
      <c r="F34" s="166">
        <f t="shared" si="3"/>
        <v>5993.25</v>
      </c>
      <c r="G34" s="166">
        <f t="shared" si="4"/>
        <v>0</v>
      </c>
      <c r="H34" s="166">
        <f t="shared" si="5"/>
        <v>1830000</v>
      </c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ht="29.25" customHeight="1">
      <c r="A35" s="153"/>
      <c r="B35" s="153"/>
      <c r="C35" s="164">
        <f t="shared" si="6"/>
        <v>12</v>
      </c>
      <c r="D35" s="165">
        <f t="shared" si="1"/>
        <v>45870</v>
      </c>
      <c r="E35" s="166">
        <f t="shared" si="2"/>
        <v>5993.25</v>
      </c>
      <c r="F35" s="166">
        <f t="shared" si="3"/>
        <v>5993.25</v>
      </c>
      <c r="G35" s="166">
        <f t="shared" si="4"/>
        <v>0</v>
      </c>
      <c r="H35" s="166">
        <f t="shared" si="5"/>
        <v>1830000</v>
      </c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ht="29.25" customHeight="1">
      <c r="A36" s="153"/>
      <c r="B36" s="153"/>
      <c r="C36" s="164">
        <f t="shared" si="6"/>
        <v>13</v>
      </c>
      <c r="D36" s="165">
        <f t="shared" si="1"/>
        <v>45901</v>
      </c>
      <c r="E36" s="166">
        <f t="shared" si="2"/>
        <v>5993.25</v>
      </c>
      <c r="F36" s="166">
        <f t="shared" si="3"/>
        <v>5993.25</v>
      </c>
      <c r="G36" s="166">
        <f t="shared" si="4"/>
        <v>0</v>
      </c>
      <c r="H36" s="166">
        <f t="shared" si="5"/>
        <v>1830000</v>
      </c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ht="29.25" customHeight="1">
      <c r="A37" s="153"/>
      <c r="B37" s="153"/>
      <c r="C37" s="164">
        <f t="shared" si="6"/>
        <v>14</v>
      </c>
      <c r="D37" s="165">
        <f t="shared" si="1"/>
        <v>45931</v>
      </c>
      <c r="E37" s="166">
        <f t="shared" si="2"/>
        <v>5993.25</v>
      </c>
      <c r="F37" s="166">
        <f t="shared" si="3"/>
        <v>5993.25</v>
      </c>
      <c r="G37" s="166">
        <f t="shared" si="4"/>
        <v>0</v>
      </c>
      <c r="H37" s="166">
        <f t="shared" si="5"/>
        <v>1830000</v>
      </c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ht="29.25" customHeight="1">
      <c r="A38" s="153"/>
      <c r="B38" s="153"/>
      <c r="C38" s="164">
        <f t="shared" si="6"/>
        <v>15</v>
      </c>
      <c r="D38" s="165">
        <f t="shared" si="1"/>
        <v>45962</v>
      </c>
      <c r="E38" s="166">
        <f t="shared" si="2"/>
        <v>5993.25</v>
      </c>
      <c r="F38" s="166">
        <f t="shared" si="3"/>
        <v>5993.25</v>
      </c>
      <c r="G38" s="166">
        <f t="shared" si="4"/>
        <v>0</v>
      </c>
      <c r="H38" s="166">
        <f t="shared" si="5"/>
        <v>1830000</v>
      </c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ht="29.25" customHeight="1">
      <c r="A39" s="153"/>
      <c r="B39" s="153"/>
      <c r="C39" s="164">
        <f t="shared" si="6"/>
        <v>16</v>
      </c>
      <c r="D39" s="165">
        <f t="shared" si="1"/>
        <v>45992</v>
      </c>
      <c r="E39" s="166">
        <f t="shared" si="2"/>
        <v>5993.25</v>
      </c>
      <c r="F39" s="166">
        <f t="shared" si="3"/>
        <v>5993.25</v>
      </c>
      <c r="G39" s="166">
        <f t="shared" si="4"/>
        <v>0</v>
      </c>
      <c r="H39" s="166">
        <f t="shared" si="5"/>
        <v>1830000</v>
      </c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ht="29.25" customHeight="1">
      <c r="A40" s="153"/>
      <c r="B40" s="153"/>
      <c r="C40" s="164">
        <f t="shared" si="6"/>
        <v>17</v>
      </c>
      <c r="D40" s="165">
        <f t="shared" si="1"/>
        <v>46023</v>
      </c>
      <c r="E40" s="166">
        <f t="shared" si="2"/>
        <v>5993.25</v>
      </c>
      <c r="F40" s="166">
        <f t="shared" si="3"/>
        <v>5993.25</v>
      </c>
      <c r="G40" s="166">
        <f t="shared" si="4"/>
        <v>0</v>
      </c>
      <c r="H40" s="166">
        <f t="shared" si="5"/>
        <v>1830000</v>
      </c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ht="29.25" customHeight="1">
      <c r="A41" s="153"/>
      <c r="B41" s="153"/>
      <c r="C41" s="164">
        <f t="shared" si="6"/>
        <v>18</v>
      </c>
      <c r="D41" s="165">
        <f t="shared" si="1"/>
        <v>46054</v>
      </c>
      <c r="E41" s="166">
        <f t="shared" si="2"/>
        <v>5993.25</v>
      </c>
      <c r="F41" s="166">
        <f t="shared" si="3"/>
        <v>5993.25</v>
      </c>
      <c r="G41" s="166">
        <f t="shared" si="4"/>
        <v>0</v>
      </c>
      <c r="H41" s="166">
        <f t="shared" si="5"/>
        <v>1830000</v>
      </c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ht="29.25" customHeight="1">
      <c r="A42" s="153"/>
      <c r="B42" s="153"/>
      <c r="C42" s="164">
        <f t="shared" si="6"/>
        <v>19</v>
      </c>
      <c r="D42" s="165">
        <f t="shared" si="1"/>
        <v>46082</v>
      </c>
      <c r="E42" s="166">
        <f t="shared" si="2"/>
        <v>5993.25</v>
      </c>
      <c r="F42" s="166">
        <f t="shared" si="3"/>
        <v>5993.25</v>
      </c>
      <c r="G42" s="166">
        <f t="shared" si="4"/>
        <v>0</v>
      </c>
      <c r="H42" s="166">
        <f t="shared" si="5"/>
        <v>1830000</v>
      </c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ht="29.25" customHeight="1">
      <c r="A43" s="153"/>
      <c r="B43" s="153"/>
      <c r="C43" s="164">
        <f t="shared" si="6"/>
        <v>20</v>
      </c>
      <c r="D43" s="165">
        <f t="shared" si="1"/>
        <v>46113</v>
      </c>
      <c r="E43" s="166">
        <f t="shared" si="2"/>
        <v>5993.25</v>
      </c>
      <c r="F43" s="166">
        <f t="shared" si="3"/>
        <v>5993.25</v>
      </c>
      <c r="G43" s="166">
        <f t="shared" si="4"/>
        <v>0</v>
      </c>
      <c r="H43" s="166">
        <f t="shared" si="5"/>
        <v>1830000</v>
      </c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ht="29.25" customHeight="1">
      <c r="A44" s="153"/>
      <c r="B44" s="153"/>
      <c r="C44" s="164">
        <f t="shared" si="6"/>
        <v>21</v>
      </c>
      <c r="D44" s="165">
        <f t="shared" si="1"/>
        <v>46143</v>
      </c>
      <c r="E44" s="166">
        <f t="shared" si="2"/>
        <v>5993.25</v>
      </c>
      <c r="F44" s="166">
        <f t="shared" si="3"/>
        <v>5993.25</v>
      </c>
      <c r="G44" s="166">
        <f t="shared" si="4"/>
        <v>0</v>
      </c>
      <c r="H44" s="166">
        <f t="shared" si="5"/>
        <v>1830000</v>
      </c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ht="29.25" customHeight="1">
      <c r="A45" s="153"/>
      <c r="B45" s="153"/>
      <c r="C45" s="164">
        <f t="shared" si="6"/>
        <v>22</v>
      </c>
      <c r="D45" s="165">
        <f t="shared" si="1"/>
        <v>46174</v>
      </c>
      <c r="E45" s="166">
        <f t="shared" si="2"/>
        <v>5993.25</v>
      </c>
      <c r="F45" s="166">
        <f t="shared" si="3"/>
        <v>5993.25</v>
      </c>
      <c r="G45" s="166">
        <f t="shared" si="4"/>
        <v>0</v>
      </c>
      <c r="H45" s="166">
        <f t="shared" si="5"/>
        <v>1830000</v>
      </c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ht="29.25" customHeight="1">
      <c r="A46" s="153"/>
      <c r="B46" s="153"/>
      <c r="C46" s="164">
        <f t="shared" si="6"/>
        <v>23</v>
      </c>
      <c r="D46" s="165">
        <f t="shared" si="1"/>
        <v>46204</v>
      </c>
      <c r="E46" s="166">
        <f t="shared" si="2"/>
        <v>5993.25</v>
      </c>
      <c r="F46" s="166">
        <f t="shared" si="3"/>
        <v>5993.25</v>
      </c>
      <c r="G46" s="166">
        <f t="shared" si="4"/>
        <v>0</v>
      </c>
      <c r="H46" s="166">
        <f t="shared" si="5"/>
        <v>1830000</v>
      </c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ht="29.25" customHeight="1">
      <c r="A47" s="153"/>
      <c r="B47" s="153"/>
      <c r="C47" s="164">
        <f t="shared" si="6"/>
        <v>24</v>
      </c>
      <c r="D47" s="165">
        <f t="shared" si="1"/>
        <v>46235</v>
      </c>
      <c r="E47" s="166">
        <f t="shared" si="2"/>
        <v>5993.25</v>
      </c>
      <c r="F47" s="166">
        <f t="shared" si="3"/>
        <v>5993.25</v>
      </c>
      <c r="G47" s="166">
        <f t="shared" si="4"/>
        <v>0</v>
      </c>
      <c r="H47" s="166">
        <f t="shared" si="5"/>
        <v>1830000</v>
      </c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ht="29.25" customHeight="1">
      <c r="A48" s="153"/>
      <c r="B48" s="153"/>
      <c r="C48" s="164">
        <f t="shared" si="6"/>
        <v>25</v>
      </c>
      <c r="D48" s="165">
        <f t="shared" si="1"/>
        <v>46266</v>
      </c>
      <c r="E48" s="166">
        <f t="shared" si="2"/>
        <v>5993.25</v>
      </c>
      <c r="F48" s="166">
        <f t="shared" si="3"/>
        <v>5993.25</v>
      </c>
      <c r="G48" s="166">
        <f t="shared" si="4"/>
        <v>0</v>
      </c>
      <c r="H48" s="166">
        <f t="shared" si="5"/>
        <v>1830000</v>
      </c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ht="29.25" customHeight="1">
      <c r="A49" s="153"/>
      <c r="B49" s="153"/>
      <c r="C49" s="164">
        <f t="shared" si="6"/>
        <v>26</v>
      </c>
      <c r="D49" s="165">
        <f t="shared" si="1"/>
        <v>46296</v>
      </c>
      <c r="E49" s="166">
        <f t="shared" si="2"/>
        <v>5993.25</v>
      </c>
      <c r="F49" s="166">
        <f t="shared" si="3"/>
        <v>5993.25</v>
      </c>
      <c r="G49" s="166">
        <f t="shared" si="4"/>
        <v>0</v>
      </c>
      <c r="H49" s="166">
        <f t="shared" si="5"/>
        <v>1830000</v>
      </c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ht="29.25" customHeight="1">
      <c r="A50" s="153"/>
      <c r="B50" s="153"/>
      <c r="C50" s="164">
        <f t="shared" si="6"/>
        <v>27</v>
      </c>
      <c r="D50" s="165">
        <f t="shared" si="1"/>
        <v>46327</v>
      </c>
      <c r="E50" s="166">
        <f t="shared" si="2"/>
        <v>5993.25</v>
      </c>
      <c r="F50" s="166">
        <f t="shared" si="3"/>
        <v>5993.25</v>
      </c>
      <c r="G50" s="166">
        <f t="shared" si="4"/>
        <v>0</v>
      </c>
      <c r="H50" s="166">
        <f t="shared" si="5"/>
        <v>1830000</v>
      </c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ht="29.25" customHeight="1">
      <c r="A51" s="153"/>
      <c r="B51" s="153"/>
      <c r="C51" s="164">
        <f t="shared" si="6"/>
        <v>28</v>
      </c>
      <c r="D51" s="165">
        <f t="shared" si="1"/>
        <v>46357</v>
      </c>
      <c r="E51" s="166">
        <f t="shared" si="2"/>
        <v>5993.25</v>
      </c>
      <c r="F51" s="166">
        <f t="shared" si="3"/>
        <v>5993.25</v>
      </c>
      <c r="G51" s="166">
        <f t="shared" si="4"/>
        <v>0</v>
      </c>
      <c r="H51" s="166">
        <f t="shared" si="5"/>
        <v>1830000</v>
      </c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ht="29.25" customHeight="1">
      <c r="A52" s="153"/>
      <c r="B52" s="153"/>
      <c r="C52" s="164">
        <f t="shared" si="6"/>
        <v>29</v>
      </c>
      <c r="D52" s="165">
        <f t="shared" si="1"/>
        <v>46388</v>
      </c>
      <c r="E52" s="166">
        <f t="shared" si="2"/>
        <v>5993.25</v>
      </c>
      <c r="F52" s="166">
        <f t="shared" si="3"/>
        <v>5993.25</v>
      </c>
      <c r="G52" s="166">
        <f t="shared" si="4"/>
        <v>0</v>
      </c>
      <c r="H52" s="166">
        <f t="shared" si="5"/>
        <v>1830000</v>
      </c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ht="29.25" customHeight="1">
      <c r="A53" s="153"/>
      <c r="B53" s="153"/>
      <c r="C53" s="164">
        <f t="shared" si="6"/>
        <v>30</v>
      </c>
      <c r="D53" s="165">
        <f t="shared" si="1"/>
        <v>46419</v>
      </c>
      <c r="E53" s="166">
        <f t="shared" si="2"/>
        <v>5993.25</v>
      </c>
      <c r="F53" s="166">
        <f t="shared" si="3"/>
        <v>5993.25</v>
      </c>
      <c r="G53" s="166">
        <f t="shared" si="4"/>
        <v>0</v>
      </c>
      <c r="H53" s="166">
        <f t="shared" si="5"/>
        <v>1830000</v>
      </c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ht="29.25" customHeight="1">
      <c r="A54" s="153"/>
      <c r="B54" s="153"/>
      <c r="C54" s="164">
        <f t="shared" si="6"/>
        <v>31</v>
      </c>
      <c r="D54" s="165">
        <f t="shared" si="1"/>
        <v>46447</v>
      </c>
      <c r="E54" s="166">
        <f t="shared" si="2"/>
        <v>5993.25</v>
      </c>
      <c r="F54" s="166">
        <f t="shared" si="3"/>
        <v>5993.25</v>
      </c>
      <c r="G54" s="166">
        <f t="shared" si="4"/>
        <v>0</v>
      </c>
      <c r="H54" s="166">
        <f t="shared" si="5"/>
        <v>1830000</v>
      </c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ht="29.25" customHeight="1">
      <c r="A55" s="153"/>
      <c r="B55" s="153"/>
      <c r="C55" s="164">
        <f t="shared" si="6"/>
        <v>32</v>
      </c>
      <c r="D55" s="165">
        <f t="shared" si="1"/>
        <v>46478</v>
      </c>
      <c r="E55" s="166">
        <f t="shared" si="2"/>
        <v>5993.25</v>
      </c>
      <c r="F55" s="166">
        <f t="shared" si="3"/>
        <v>5993.25</v>
      </c>
      <c r="G55" s="166">
        <f t="shared" si="4"/>
        <v>0</v>
      </c>
      <c r="H55" s="166">
        <f t="shared" si="5"/>
        <v>1830000</v>
      </c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ht="29.25" customHeight="1">
      <c r="A56" s="153"/>
      <c r="B56" s="153"/>
      <c r="C56" s="164">
        <f t="shared" si="6"/>
        <v>33</v>
      </c>
      <c r="D56" s="165">
        <f t="shared" si="1"/>
        <v>46508</v>
      </c>
      <c r="E56" s="166">
        <f t="shared" si="2"/>
        <v>5993.25</v>
      </c>
      <c r="F56" s="166">
        <f t="shared" si="3"/>
        <v>5993.25</v>
      </c>
      <c r="G56" s="166">
        <f t="shared" si="4"/>
        <v>0</v>
      </c>
      <c r="H56" s="166">
        <f t="shared" si="5"/>
        <v>1830000</v>
      </c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ht="29.25" customHeight="1">
      <c r="A57" s="153"/>
      <c r="B57" s="153"/>
      <c r="C57" s="164">
        <f t="shared" si="6"/>
        <v>34</v>
      </c>
      <c r="D57" s="165">
        <f t="shared" si="1"/>
        <v>46539</v>
      </c>
      <c r="E57" s="166">
        <f t="shared" si="2"/>
        <v>5993.25</v>
      </c>
      <c r="F57" s="166">
        <f t="shared" si="3"/>
        <v>5993.25</v>
      </c>
      <c r="G57" s="166">
        <f t="shared" si="4"/>
        <v>0</v>
      </c>
      <c r="H57" s="166">
        <f t="shared" si="5"/>
        <v>1830000</v>
      </c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ht="29.25" customHeight="1">
      <c r="A58" s="153"/>
      <c r="B58" s="153"/>
      <c r="C58" s="164">
        <f t="shared" si="6"/>
        <v>35</v>
      </c>
      <c r="D58" s="165">
        <f t="shared" si="1"/>
        <v>46569</v>
      </c>
      <c r="E58" s="166">
        <f t="shared" si="2"/>
        <v>5993.25</v>
      </c>
      <c r="F58" s="166">
        <f t="shared" si="3"/>
        <v>5993.25</v>
      </c>
      <c r="G58" s="166">
        <f t="shared" si="4"/>
        <v>0</v>
      </c>
      <c r="H58" s="166">
        <f t="shared" si="5"/>
        <v>1830000</v>
      </c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ht="29.25" customHeight="1">
      <c r="A59" s="153"/>
      <c r="B59" s="153"/>
      <c r="C59" s="164">
        <f t="shared" si="6"/>
        <v>36</v>
      </c>
      <c r="D59" s="165">
        <f t="shared" si="1"/>
        <v>46600</v>
      </c>
      <c r="E59" s="166">
        <f t="shared" si="2"/>
        <v>5993.25</v>
      </c>
      <c r="F59" s="166">
        <f t="shared" si="3"/>
        <v>5993.25</v>
      </c>
      <c r="G59" s="166">
        <f t="shared" si="4"/>
        <v>0</v>
      </c>
      <c r="H59" s="166">
        <f t="shared" si="5"/>
        <v>1830000</v>
      </c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ht="29.25" customHeight="1">
      <c r="A60" s="153"/>
      <c r="B60" s="153"/>
      <c r="C60" s="164">
        <f t="shared" si="6"/>
        <v>37</v>
      </c>
      <c r="D60" s="165">
        <f t="shared" si="1"/>
        <v>46631</v>
      </c>
      <c r="E60" s="166">
        <f t="shared" si="2"/>
        <v>5993.25</v>
      </c>
      <c r="F60" s="166">
        <f t="shared" si="3"/>
        <v>5993.25</v>
      </c>
      <c r="G60" s="166">
        <f t="shared" si="4"/>
        <v>0</v>
      </c>
      <c r="H60" s="166">
        <f t="shared" si="5"/>
        <v>1830000</v>
      </c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ht="29.25" customHeight="1">
      <c r="A61" s="153"/>
      <c r="B61" s="153"/>
      <c r="C61" s="164">
        <f t="shared" si="6"/>
        <v>38</v>
      </c>
      <c r="D61" s="165">
        <f t="shared" si="1"/>
        <v>46661</v>
      </c>
      <c r="E61" s="166">
        <f t="shared" si="2"/>
        <v>5993.25</v>
      </c>
      <c r="F61" s="166">
        <f t="shared" si="3"/>
        <v>5993.25</v>
      </c>
      <c r="G61" s="166">
        <f t="shared" si="4"/>
        <v>0</v>
      </c>
      <c r="H61" s="166">
        <f t="shared" si="5"/>
        <v>1830000</v>
      </c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ht="29.25" customHeight="1">
      <c r="A62" s="153"/>
      <c r="B62" s="153"/>
      <c r="C62" s="164">
        <f t="shared" si="6"/>
        <v>39</v>
      </c>
      <c r="D62" s="165">
        <f t="shared" si="1"/>
        <v>46692</v>
      </c>
      <c r="E62" s="166">
        <f t="shared" si="2"/>
        <v>5993.25</v>
      </c>
      <c r="F62" s="166">
        <f t="shared" si="3"/>
        <v>5993.25</v>
      </c>
      <c r="G62" s="166">
        <f t="shared" si="4"/>
        <v>0</v>
      </c>
      <c r="H62" s="166">
        <f t="shared" si="5"/>
        <v>1830000</v>
      </c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ht="29.25" customHeight="1">
      <c r="A63" s="153"/>
      <c r="B63" s="153"/>
      <c r="C63" s="164">
        <f t="shared" si="6"/>
        <v>40</v>
      </c>
      <c r="D63" s="165">
        <f t="shared" si="1"/>
        <v>46722</v>
      </c>
      <c r="E63" s="166">
        <f t="shared" si="2"/>
        <v>5993.25</v>
      </c>
      <c r="F63" s="166">
        <f t="shared" si="3"/>
        <v>5993.25</v>
      </c>
      <c r="G63" s="166">
        <f t="shared" si="4"/>
        <v>0</v>
      </c>
      <c r="H63" s="166">
        <f t="shared" si="5"/>
        <v>1830000</v>
      </c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ht="29.25" customHeight="1">
      <c r="A64" s="153"/>
      <c r="B64" s="153"/>
      <c r="C64" s="164">
        <f t="shared" si="6"/>
        <v>41</v>
      </c>
      <c r="D64" s="165">
        <f t="shared" si="1"/>
        <v>46753</v>
      </c>
      <c r="E64" s="166">
        <f t="shared" si="2"/>
        <v>5993.25</v>
      </c>
      <c r="F64" s="166">
        <f t="shared" si="3"/>
        <v>5993.25</v>
      </c>
      <c r="G64" s="166">
        <f t="shared" si="4"/>
        <v>0</v>
      </c>
      <c r="H64" s="166">
        <f t="shared" si="5"/>
        <v>1830000</v>
      </c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ht="29.25" customHeight="1">
      <c r="A65" s="153"/>
      <c r="B65" s="153"/>
      <c r="C65" s="164">
        <f t="shared" si="6"/>
        <v>42</v>
      </c>
      <c r="D65" s="165">
        <f t="shared" si="1"/>
        <v>46784</v>
      </c>
      <c r="E65" s="166">
        <f t="shared" si="2"/>
        <v>5993.25</v>
      </c>
      <c r="F65" s="166">
        <f t="shared" si="3"/>
        <v>5993.25</v>
      </c>
      <c r="G65" s="166">
        <f t="shared" si="4"/>
        <v>0</v>
      </c>
      <c r="H65" s="166">
        <f t="shared" si="5"/>
        <v>1830000</v>
      </c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ht="29.25" customHeight="1">
      <c r="A66" s="153"/>
      <c r="B66" s="153"/>
      <c r="C66" s="164">
        <f t="shared" si="6"/>
        <v>43</v>
      </c>
      <c r="D66" s="165">
        <f t="shared" si="1"/>
        <v>46813</v>
      </c>
      <c r="E66" s="166">
        <f t="shared" si="2"/>
        <v>5993.25</v>
      </c>
      <c r="F66" s="166">
        <f t="shared" si="3"/>
        <v>5993.25</v>
      </c>
      <c r="G66" s="166">
        <f t="shared" si="4"/>
        <v>0</v>
      </c>
      <c r="H66" s="166">
        <f t="shared" si="5"/>
        <v>1830000</v>
      </c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ht="29.25" customHeight="1">
      <c r="A67" s="153"/>
      <c r="B67" s="153"/>
      <c r="C67" s="164">
        <f t="shared" si="6"/>
        <v>44</v>
      </c>
      <c r="D67" s="165">
        <f t="shared" si="1"/>
        <v>46844</v>
      </c>
      <c r="E67" s="166">
        <f t="shared" si="2"/>
        <v>5993.25</v>
      </c>
      <c r="F67" s="166">
        <f t="shared" si="3"/>
        <v>5993.25</v>
      </c>
      <c r="G67" s="166">
        <f t="shared" si="4"/>
        <v>0</v>
      </c>
      <c r="H67" s="166">
        <f t="shared" si="5"/>
        <v>1830000</v>
      </c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ht="29.25" customHeight="1">
      <c r="A68" s="153"/>
      <c r="B68" s="153"/>
      <c r="C68" s="164">
        <f t="shared" si="6"/>
        <v>45</v>
      </c>
      <c r="D68" s="165">
        <f t="shared" si="1"/>
        <v>46874</v>
      </c>
      <c r="E68" s="166">
        <f t="shared" si="2"/>
        <v>5993.25</v>
      </c>
      <c r="F68" s="166">
        <f t="shared" si="3"/>
        <v>5993.25</v>
      </c>
      <c r="G68" s="166">
        <f t="shared" si="4"/>
        <v>0</v>
      </c>
      <c r="H68" s="166">
        <f t="shared" si="5"/>
        <v>1830000</v>
      </c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ht="29.25" customHeight="1">
      <c r="A69" s="153"/>
      <c r="B69" s="153"/>
      <c r="C69" s="164">
        <f t="shared" si="6"/>
        <v>46</v>
      </c>
      <c r="D69" s="165">
        <f t="shared" si="1"/>
        <v>46905</v>
      </c>
      <c r="E69" s="166">
        <f t="shared" si="2"/>
        <v>5993.25</v>
      </c>
      <c r="F69" s="166">
        <f t="shared" si="3"/>
        <v>5993.25</v>
      </c>
      <c r="G69" s="166">
        <f t="shared" si="4"/>
        <v>0</v>
      </c>
      <c r="H69" s="166">
        <f t="shared" si="5"/>
        <v>1830000</v>
      </c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ht="29.25" customHeight="1">
      <c r="A70" s="153"/>
      <c r="B70" s="153"/>
      <c r="C70" s="164">
        <f t="shared" si="6"/>
        <v>47</v>
      </c>
      <c r="D70" s="165">
        <f t="shared" si="1"/>
        <v>46935</v>
      </c>
      <c r="E70" s="166">
        <f t="shared" si="2"/>
        <v>5993.25</v>
      </c>
      <c r="F70" s="166">
        <f t="shared" si="3"/>
        <v>5993.25</v>
      </c>
      <c r="G70" s="166">
        <f t="shared" si="4"/>
        <v>0</v>
      </c>
      <c r="H70" s="166">
        <f t="shared" si="5"/>
        <v>1830000</v>
      </c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ht="29.25" customHeight="1">
      <c r="A71" s="153"/>
      <c r="B71" s="153"/>
      <c r="C71" s="164">
        <f t="shared" si="6"/>
        <v>48</v>
      </c>
      <c r="D71" s="165">
        <f t="shared" si="1"/>
        <v>46966</v>
      </c>
      <c r="E71" s="166">
        <f t="shared" si="2"/>
        <v>5993.25</v>
      </c>
      <c r="F71" s="166">
        <f t="shared" si="3"/>
        <v>5993.25</v>
      </c>
      <c r="G71" s="166">
        <f t="shared" si="4"/>
        <v>0</v>
      </c>
      <c r="H71" s="166">
        <f t="shared" si="5"/>
        <v>1830000</v>
      </c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ht="29.25" customHeight="1">
      <c r="A72" s="153"/>
      <c r="B72" s="153"/>
      <c r="C72" s="164">
        <f t="shared" si="6"/>
        <v>49</v>
      </c>
      <c r="D72" s="165">
        <f t="shared" si="1"/>
        <v>46997</v>
      </c>
      <c r="E72" s="166">
        <f t="shared" si="2"/>
        <v>5993.25</v>
      </c>
      <c r="F72" s="166">
        <f t="shared" si="3"/>
        <v>5993.25</v>
      </c>
      <c r="G72" s="166">
        <f t="shared" si="4"/>
        <v>0</v>
      </c>
      <c r="H72" s="166">
        <f t="shared" si="5"/>
        <v>1830000</v>
      </c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ht="29.25" customHeight="1">
      <c r="A73" s="153"/>
      <c r="B73" s="153"/>
      <c r="C73" s="164">
        <f t="shared" si="6"/>
        <v>50</v>
      </c>
      <c r="D73" s="165">
        <f t="shared" si="1"/>
        <v>47027</v>
      </c>
      <c r="E73" s="166">
        <f t="shared" si="2"/>
        <v>5993.25</v>
      </c>
      <c r="F73" s="166">
        <f t="shared" si="3"/>
        <v>5993.25</v>
      </c>
      <c r="G73" s="166">
        <f t="shared" si="4"/>
        <v>0</v>
      </c>
      <c r="H73" s="166">
        <f t="shared" si="5"/>
        <v>1830000</v>
      </c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ht="29.25" customHeight="1">
      <c r="A74" s="153"/>
      <c r="B74" s="153"/>
      <c r="C74" s="164">
        <f t="shared" si="6"/>
        <v>51</v>
      </c>
      <c r="D74" s="165">
        <f t="shared" si="1"/>
        <v>47058</v>
      </c>
      <c r="E74" s="166">
        <f t="shared" si="2"/>
        <v>5993.25</v>
      </c>
      <c r="F74" s="166">
        <f t="shared" si="3"/>
        <v>5993.25</v>
      </c>
      <c r="G74" s="166">
        <f t="shared" si="4"/>
        <v>0</v>
      </c>
      <c r="H74" s="166">
        <f t="shared" si="5"/>
        <v>1830000</v>
      </c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ht="29.25" customHeight="1">
      <c r="A75" s="153"/>
      <c r="B75" s="153"/>
      <c r="C75" s="164">
        <f t="shared" si="6"/>
        <v>52</v>
      </c>
      <c r="D75" s="165">
        <f t="shared" si="1"/>
        <v>47088</v>
      </c>
      <c r="E75" s="166">
        <f t="shared" si="2"/>
        <v>5993.25</v>
      </c>
      <c r="F75" s="166">
        <f t="shared" si="3"/>
        <v>5993.25</v>
      </c>
      <c r="G75" s="166">
        <f t="shared" si="4"/>
        <v>0</v>
      </c>
      <c r="H75" s="166">
        <f t="shared" si="5"/>
        <v>1830000</v>
      </c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ht="29.25" customHeight="1">
      <c r="A76" s="153"/>
      <c r="B76" s="153"/>
      <c r="C76" s="164">
        <f t="shared" si="6"/>
        <v>53</v>
      </c>
      <c r="D76" s="165">
        <f t="shared" si="1"/>
        <v>47119</v>
      </c>
      <c r="E76" s="166">
        <f t="shared" si="2"/>
        <v>5993.25</v>
      </c>
      <c r="F76" s="166">
        <f t="shared" si="3"/>
        <v>5993.25</v>
      </c>
      <c r="G76" s="166">
        <f t="shared" si="4"/>
        <v>0</v>
      </c>
      <c r="H76" s="166">
        <f t="shared" si="5"/>
        <v>1830000</v>
      </c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ht="29.25" customHeight="1">
      <c r="A77" s="153"/>
      <c r="B77" s="153"/>
      <c r="C77" s="164">
        <f t="shared" si="6"/>
        <v>54</v>
      </c>
      <c r="D77" s="165">
        <f t="shared" si="1"/>
        <v>47150</v>
      </c>
      <c r="E77" s="166">
        <f t="shared" si="2"/>
        <v>5993.25</v>
      </c>
      <c r="F77" s="166">
        <f t="shared" si="3"/>
        <v>5993.25</v>
      </c>
      <c r="G77" s="166">
        <f t="shared" si="4"/>
        <v>0</v>
      </c>
      <c r="H77" s="166">
        <f t="shared" si="5"/>
        <v>1830000</v>
      </c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ht="29.25" customHeight="1">
      <c r="A78" s="153"/>
      <c r="B78" s="153"/>
      <c r="C78" s="164">
        <f t="shared" si="6"/>
        <v>55</v>
      </c>
      <c r="D78" s="165">
        <f t="shared" si="1"/>
        <v>47178</v>
      </c>
      <c r="E78" s="166">
        <f t="shared" si="2"/>
        <v>5993.25</v>
      </c>
      <c r="F78" s="166">
        <f t="shared" si="3"/>
        <v>5993.25</v>
      </c>
      <c r="G78" s="166">
        <f t="shared" si="4"/>
        <v>0</v>
      </c>
      <c r="H78" s="166">
        <f t="shared" si="5"/>
        <v>1830000</v>
      </c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ht="29.25" customHeight="1">
      <c r="A79" s="153"/>
      <c r="B79" s="153"/>
      <c r="C79" s="164">
        <f t="shared" si="6"/>
        <v>56</v>
      </c>
      <c r="D79" s="165">
        <f t="shared" si="1"/>
        <v>47209</v>
      </c>
      <c r="E79" s="166">
        <f t="shared" si="2"/>
        <v>5993.25</v>
      </c>
      <c r="F79" s="166">
        <f t="shared" si="3"/>
        <v>5993.25</v>
      </c>
      <c r="G79" s="166">
        <f t="shared" si="4"/>
        <v>0</v>
      </c>
      <c r="H79" s="166">
        <f t="shared" si="5"/>
        <v>1830000</v>
      </c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ht="29.25" customHeight="1">
      <c r="A80" s="153"/>
      <c r="B80" s="153"/>
      <c r="C80" s="164">
        <f t="shared" si="6"/>
        <v>57</v>
      </c>
      <c r="D80" s="165">
        <f t="shared" si="1"/>
        <v>47239</v>
      </c>
      <c r="E80" s="166">
        <f t="shared" si="2"/>
        <v>5993.25</v>
      </c>
      <c r="F80" s="166">
        <f t="shared" si="3"/>
        <v>5993.25</v>
      </c>
      <c r="G80" s="166">
        <f t="shared" si="4"/>
        <v>0</v>
      </c>
      <c r="H80" s="166">
        <f t="shared" si="5"/>
        <v>1830000</v>
      </c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ht="29.25" customHeight="1">
      <c r="A81" s="153"/>
      <c r="B81" s="153"/>
      <c r="C81" s="164">
        <f t="shared" si="6"/>
        <v>58</v>
      </c>
      <c r="D81" s="165">
        <f t="shared" si="1"/>
        <v>47270</v>
      </c>
      <c r="E81" s="166">
        <f t="shared" si="2"/>
        <v>5993.25</v>
      </c>
      <c r="F81" s="166">
        <f t="shared" si="3"/>
        <v>5993.25</v>
      </c>
      <c r="G81" s="166">
        <f t="shared" si="4"/>
        <v>0</v>
      </c>
      <c r="H81" s="166">
        <f t="shared" si="5"/>
        <v>1830000</v>
      </c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ht="29.25" customHeight="1">
      <c r="A82" s="153"/>
      <c r="B82" s="153"/>
      <c r="C82" s="164">
        <f t="shared" si="6"/>
        <v>59</v>
      </c>
      <c r="D82" s="165">
        <f t="shared" si="1"/>
        <v>47300</v>
      </c>
      <c r="E82" s="166">
        <f t="shared" si="2"/>
        <v>5993.25</v>
      </c>
      <c r="F82" s="166">
        <f t="shared" si="3"/>
        <v>5993.25</v>
      </c>
      <c r="G82" s="166">
        <f t="shared" si="4"/>
        <v>0</v>
      </c>
      <c r="H82" s="166">
        <f t="shared" si="5"/>
        <v>1830000</v>
      </c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ht="29.25" customHeight="1">
      <c r="A83" s="153"/>
      <c r="B83" s="153"/>
      <c r="C83" s="164">
        <f t="shared" si="6"/>
        <v>60</v>
      </c>
      <c r="D83" s="165">
        <f t="shared" si="1"/>
        <v>47331</v>
      </c>
      <c r="E83" s="166">
        <f t="shared" si="2"/>
        <v>5993.25</v>
      </c>
      <c r="F83" s="166">
        <f t="shared" si="3"/>
        <v>5993.25</v>
      </c>
      <c r="G83" s="166">
        <f t="shared" si="4"/>
        <v>0</v>
      </c>
      <c r="H83" s="166">
        <f t="shared" si="5"/>
        <v>1830000</v>
      </c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ht="29.25" customHeight="1">
      <c r="A84" s="153"/>
      <c r="B84" s="153"/>
      <c r="C84" s="164">
        <f t="shared" si="6"/>
        <v>61</v>
      </c>
      <c r="D84" s="165">
        <f t="shared" si="1"/>
        <v>47362</v>
      </c>
      <c r="E84" s="166">
        <f t="shared" si="2"/>
        <v>5993.25</v>
      </c>
      <c r="F84" s="166">
        <f t="shared" si="3"/>
        <v>5993.25</v>
      </c>
      <c r="G84" s="166">
        <f t="shared" si="4"/>
        <v>0</v>
      </c>
      <c r="H84" s="166">
        <f t="shared" si="5"/>
        <v>1830000</v>
      </c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ht="29.25" customHeight="1">
      <c r="A85" s="153"/>
      <c r="B85" s="153"/>
      <c r="C85" s="164">
        <f t="shared" si="6"/>
        <v>62</v>
      </c>
      <c r="D85" s="165">
        <f t="shared" si="1"/>
        <v>47392</v>
      </c>
      <c r="E85" s="166">
        <f t="shared" si="2"/>
        <v>5993.25</v>
      </c>
      <c r="F85" s="166">
        <f t="shared" si="3"/>
        <v>5993.25</v>
      </c>
      <c r="G85" s="166">
        <f t="shared" si="4"/>
        <v>0</v>
      </c>
      <c r="H85" s="166">
        <f t="shared" si="5"/>
        <v>1830000</v>
      </c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ht="29.25" customHeight="1">
      <c r="A86" s="153"/>
      <c r="B86" s="153"/>
      <c r="C86" s="164">
        <f t="shared" si="6"/>
        <v>63</v>
      </c>
      <c r="D86" s="165">
        <f t="shared" si="1"/>
        <v>47423</v>
      </c>
      <c r="E86" s="166">
        <f t="shared" si="2"/>
        <v>5993.25</v>
      </c>
      <c r="F86" s="166">
        <f t="shared" si="3"/>
        <v>5993.25</v>
      </c>
      <c r="G86" s="166">
        <f t="shared" si="4"/>
        <v>0</v>
      </c>
      <c r="H86" s="166">
        <f t="shared" si="5"/>
        <v>1830000</v>
      </c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ht="29.25" customHeight="1">
      <c r="A87" s="153"/>
      <c r="B87" s="153"/>
      <c r="C87" s="164">
        <f t="shared" si="6"/>
        <v>64</v>
      </c>
      <c r="D87" s="165">
        <f t="shared" si="1"/>
        <v>47453</v>
      </c>
      <c r="E87" s="166">
        <f t="shared" si="2"/>
        <v>5993.25</v>
      </c>
      <c r="F87" s="166">
        <f t="shared" si="3"/>
        <v>5993.25</v>
      </c>
      <c r="G87" s="166">
        <f t="shared" si="4"/>
        <v>0</v>
      </c>
      <c r="H87" s="166">
        <f t="shared" si="5"/>
        <v>1830000</v>
      </c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ht="29.25" customHeight="1">
      <c r="A88" s="153"/>
      <c r="B88" s="153"/>
      <c r="C88" s="164">
        <f t="shared" si="6"/>
        <v>65</v>
      </c>
      <c r="D88" s="165">
        <f t="shared" si="1"/>
        <v>47484</v>
      </c>
      <c r="E88" s="166">
        <f t="shared" si="2"/>
        <v>5993.25</v>
      </c>
      <c r="F88" s="166">
        <f t="shared" si="3"/>
        <v>5993.25</v>
      </c>
      <c r="G88" s="166">
        <f t="shared" si="4"/>
        <v>0</v>
      </c>
      <c r="H88" s="166">
        <f t="shared" si="5"/>
        <v>1830000</v>
      </c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ht="29.25" customHeight="1">
      <c r="A89" s="153"/>
      <c r="B89" s="153"/>
      <c r="C89" s="164">
        <f t="shared" si="6"/>
        <v>66</v>
      </c>
      <c r="D89" s="165">
        <f t="shared" si="1"/>
        <v>47515</v>
      </c>
      <c r="E89" s="166">
        <f t="shared" si="2"/>
        <v>5993.25</v>
      </c>
      <c r="F89" s="166">
        <f t="shared" si="3"/>
        <v>5993.25</v>
      </c>
      <c r="G89" s="166">
        <f t="shared" si="4"/>
        <v>0</v>
      </c>
      <c r="H89" s="166">
        <f t="shared" si="5"/>
        <v>1830000</v>
      </c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ht="29.25" customHeight="1">
      <c r="A90" s="153"/>
      <c r="B90" s="153"/>
      <c r="C90" s="164">
        <f t="shared" si="6"/>
        <v>67</v>
      </c>
      <c r="D90" s="165">
        <f t="shared" si="1"/>
        <v>47543</v>
      </c>
      <c r="E90" s="166">
        <f t="shared" si="2"/>
        <v>5993.25</v>
      </c>
      <c r="F90" s="166">
        <f t="shared" si="3"/>
        <v>5993.25</v>
      </c>
      <c r="G90" s="166">
        <f t="shared" si="4"/>
        <v>0</v>
      </c>
      <c r="H90" s="166">
        <f t="shared" si="5"/>
        <v>1830000</v>
      </c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ht="29.25" customHeight="1">
      <c r="A91" s="153"/>
      <c r="B91" s="153"/>
      <c r="C91" s="164">
        <f t="shared" si="6"/>
        <v>68</v>
      </c>
      <c r="D91" s="165">
        <f t="shared" si="1"/>
        <v>47574</v>
      </c>
      <c r="E91" s="166">
        <f t="shared" si="2"/>
        <v>5993.25</v>
      </c>
      <c r="F91" s="166">
        <f t="shared" si="3"/>
        <v>5993.25</v>
      </c>
      <c r="G91" s="166">
        <f t="shared" si="4"/>
        <v>0</v>
      </c>
      <c r="H91" s="166">
        <f t="shared" si="5"/>
        <v>1830000</v>
      </c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ht="29.25" customHeight="1">
      <c r="A92" s="153"/>
      <c r="B92" s="153"/>
      <c r="C92" s="164">
        <f t="shared" si="6"/>
        <v>69</v>
      </c>
      <c r="D92" s="165">
        <f t="shared" si="1"/>
        <v>47604</v>
      </c>
      <c r="E92" s="166">
        <f t="shared" si="2"/>
        <v>5993.25</v>
      </c>
      <c r="F92" s="166">
        <f t="shared" si="3"/>
        <v>5993.25</v>
      </c>
      <c r="G92" s="166">
        <f t="shared" si="4"/>
        <v>0</v>
      </c>
      <c r="H92" s="166">
        <f t="shared" si="5"/>
        <v>1830000</v>
      </c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ht="29.25" customHeight="1">
      <c r="A93" s="153"/>
      <c r="B93" s="153"/>
      <c r="C93" s="164">
        <f t="shared" si="6"/>
        <v>70</v>
      </c>
      <c r="D93" s="165">
        <f t="shared" si="1"/>
        <v>47635</v>
      </c>
      <c r="E93" s="166">
        <f t="shared" si="2"/>
        <v>5993.25</v>
      </c>
      <c r="F93" s="166">
        <f t="shared" si="3"/>
        <v>5993.25</v>
      </c>
      <c r="G93" s="166">
        <f t="shared" si="4"/>
        <v>0</v>
      </c>
      <c r="H93" s="166">
        <f t="shared" si="5"/>
        <v>1830000</v>
      </c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ht="29.25" customHeight="1">
      <c r="A94" s="153"/>
      <c r="B94" s="153"/>
      <c r="C94" s="164">
        <f t="shared" si="6"/>
        <v>71</v>
      </c>
      <c r="D94" s="165">
        <f t="shared" si="1"/>
        <v>47665</v>
      </c>
      <c r="E94" s="166">
        <f t="shared" si="2"/>
        <v>5993.25</v>
      </c>
      <c r="F94" s="166">
        <f t="shared" si="3"/>
        <v>5993.25</v>
      </c>
      <c r="G94" s="166">
        <f t="shared" si="4"/>
        <v>0</v>
      </c>
      <c r="H94" s="166">
        <f t="shared" si="5"/>
        <v>1830000</v>
      </c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ht="29.25" customHeight="1">
      <c r="A95" s="153"/>
      <c r="B95" s="153"/>
      <c r="C95" s="164">
        <f t="shared" si="6"/>
        <v>72</v>
      </c>
      <c r="D95" s="165">
        <f t="shared" si="1"/>
        <v>47696</v>
      </c>
      <c r="E95" s="166">
        <f t="shared" si="2"/>
        <v>5993.25</v>
      </c>
      <c r="F95" s="166">
        <f t="shared" si="3"/>
        <v>5993.25</v>
      </c>
      <c r="G95" s="166">
        <f t="shared" si="4"/>
        <v>0</v>
      </c>
      <c r="H95" s="166">
        <f t="shared" si="5"/>
        <v>1830000</v>
      </c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ht="29.25" customHeight="1">
      <c r="A96" s="153"/>
      <c r="B96" s="153"/>
      <c r="C96" s="164">
        <f t="shared" si="6"/>
        <v>73</v>
      </c>
      <c r="D96" s="165">
        <f t="shared" si="1"/>
        <v>47727</v>
      </c>
      <c r="E96" s="166">
        <f t="shared" si="2"/>
        <v>5993.25</v>
      </c>
      <c r="F96" s="166">
        <f t="shared" si="3"/>
        <v>5993.25</v>
      </c>
      <c r="G96" s="166">
        <f t="shared" si="4"/>
        <v>0</v>
      </c>
      <c r="H96" s="166">
        <f t="shared" si="5"/>
        <v>1830000</v>
      </c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ht="29.25" customHeight="1">
      <c r="A97" s="153"/>
      <c r="B97" s="153"/>
      <c r="C97" s="164">
        <f t="shared" si="6"/>
        <v>74</v>
      </c>
      <c r="D97" s="165">
        <f t="shared" si="1"/>
        <v>47757</v>
      </c>
      <c r="E97" s="166">
        <f t="shared" si="2"/>
        <v>5993.25</v>
      </c>
      <c r="F97" s="166">
        <f t="shared" si="3"/>
        <v>5993.25</v>
      </c>
      <c r="G97" s="166">
        <f t="shared" si="4"/>
        <v>0</v>
      </c>
      <c r="H97" s="166">
        <f t="shared" si="5"/>
        <v>1830000</v>
      </c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ht="29.25" customHeight="1">
      <c r="A98" s="153"/>
      <c r="B98" s="153"/>
      <c r="C98" s="164">
        <f t="shared" si="6"/>
        <v>75</v>
      </c>
      <c r="D98" s="165">
        <f t="shared" si="1"/>
        <v>47788</v>
      </c>
      <c r="E98" s="166">
        <f t="shared" si="2"/>
        <v>5993.25</v>
      </c>
      <c r="F98" s="166">
        <f t="shared" si="3"/>
        <v>5993.25</v>
      </c>
      <c r="G98" s="166">
        <f t="shared" si="4"/>
        <v>0</v>
      </c>
      <c r="H98" s="166">
        <f t="shared" si="5"/>
        <v>1830000</v>
      </c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ht="29.25" customHeight="1">
      <c r="A99" s="153"/>
      <c r="B99" s="153"/>
      <c r="C99" s="164">
        <f t="shared" si="6"/>
        <v>76</v>
      </c>
      <c r="D99" s="165">
        <f t="shared" si="1"/>
        <v>47818</v>
      </c>
      <c r="E99" s="166">
        <f t="shared" si="2"/>
        <v>5993.25</v>
      </c>
      <c r="F99" s="166">
        <f t="shared" si="3"/>
        <v>5993.25</v>
      </c>
      <c r="G99" s="166">
        <f t="shared" si="4"/>
        <v>0</v>
      </c>
      <c r="H99" s="166">
        <f t="shared" si="5"/>
        <v>1830000</v>
      </c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ht="29.25" customHeight="1">
      <c r="A100" s="153"/>
      <c r="B100" s="153"/>
      <c r="C100" s="164">
        <f t="shared" si="6"/>
        <v>77</v>
      </c>
      <c r="D100" s="165">
        <f t="shared" si="1"/>
        <v>47849</v>
      </c>
      <c r="E100" s="166">
        <f t="shared" si="2"/>
        <v>5993.25</v>
      </c>
      <c r="F100" s="166">
        <f t="shared" si="3"/>
        <v>5993.25</v>
      </c>
      <c r="G100" s="166">
        <f t="shared" si="4"/>
        <v>0</v>
      </c>
      <c r="H100" s="166">
        <f t="shared" si="5"/>
        <v>1830000</v>
      </c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ht="29.25" customHeight="1">
      <c r="A101" s="153"/>
      <c r="B101" s="153"/>
      <c r="C101" s="164">
        <f t="shared" si="6"/>
        <v>78</v>
      </c>
      <c r="D101" s="165">
        <f t="shared" si="1"/>
        <v>47880</v>
      </c>
      <c r="E101" s="166">
        <f t="shared" si="2"/>
        <v>5993.25</v>
      </c>
      <c r="F101" s="166">
        <f t="shared" si="3"/>
        <v>5993.25</v>
      </c>
      <c r="G101" s="166">
        <f t="shared" si="4"/>
        <v>0</v>
      </c>
      <c r="H101" s="166">
        <f t="shared" si="5"/>
        <v>1830000</v>
      </c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ht="29.25" customHeight="1">
      <c r="A102" s="153"/>
      <c r="B102" s="153"/>
      <c r="C102" s="164">
        <f t="shared" si="6"/>
        <v>79</v>
      </c>
      <c r="D102" s="165">
        <f t="shared" si="1"/>
        <v>47908</v>
      </c>
      <c r="E102" s="166">
        <f t="shared" si="2"/>
        <v>5993.25</v>
      </c>
      <c r="F102" s="166">
        <f t="shared" si="3"/>
        <v>5993.25</v>
      </c>
      <c r="G102" s="166">
        <f t="shared" si="4"/>
        <v>0</v>
      </c>
      <c r="H102" s="166">
        <f t="shared" si="5"/>
        <v>1830000</v>
      </c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ht="29.25" customHeight="1">
      <c r="A103" s="153"/>
      <c r="B103" s="153"/>
      <c r="C103" s="164">
        <f t="shared" si="6"/>
        <v>80</v>
      </c>
      <c r="D103" s="165">
        <f t="shared" si="1"/>
        <v>47939</v>
      </c>
      <c r="E103" s="166">
        <f t="shared" si="2"/>
        <v>5993.25</v>
      </c>
      <c r="F103" s="166">
        <f t="shared" si="3"/>
        <v>5993.25</v>
      </c>
      <c r="G103" s="166">
        <f t="shared" si="4"/>
        <v>0</v>
      </c>
      <c r="H103" s="166">
        <f t="shared" si="5"/>
        <v>1830000</v>
      </c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ht="29.25" customHeight="1">
      <c r="A104" s="153"/>
      <c r="B104" s="153"/>
      <c r="C104" s="164">
        <f t="shared" si="6"/>
        <v>81</v>
      </c>
      <c r="D104" s="165">
        <f t="shared" si="1"/>
        <v>47969</v>
      </c>
      <c r="E104" s="166">
        <f t="shared" si="2"/>
        <v>5993.25</v>
      </c>
      <c r="F104" s="166">
        <f t="shared" si="3"/>
        <v>5993.25</v>
      </c>
      <c r="G104" s="166">
        <f t="shared" si="4"/>
        <v>0</v>
      </c>
      <c r="H104" s="166">
        <f t="shared" si="5"/>
        <v>1830000</v>
      </c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ht="29.25" customHeight="1">
      <c r="A105" s="153"/>
      <c r="B105" s="153"/>
      <c r="C105" s="164">
        <f t="shared" si="6"/>
        <v>82</v>
      </c>
      <c r="D105" s="165">
        <f t="shared" si="1"/>
        <v>48000</v>
      </c>
      <c r="E105" s="166">
        <f t="shared" si="2"/>
        <v>5993.25</v>
      </c>
      <c r="F105" s="166">
        <f t="shared" si="3"/>
        <v>5993.25</v>
      </c>
      <c r="G105" s="166">
        <f t="shared" si="4"/>
        <v>0</v>
      </c>
      <c r="H105" s="166">
        <f t="shared" si="5"/>
        <v>1830000</v>
      </c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ht="29.25" customHeight="1">
      <c r="A106" s="153"/>
      <c r="B106" s="153"/>
      <c r="C106" s="164">
        <f t="shared" si="6"/>
        <v>83</v>
      </c>
      <c r="D106" s="165">
        <f t="shared" si="1"/>
        <v>48030</v>
      </c>
      <c r="E106" s="166">
        <f t="shared" si="2"/>
        <v>5993.25</v>
      </c>
      <c r="F106" s="166">
        <f t="shared" si="3"/>
        <v>5993.25</v>
      </c>
      <c r="G106" s="166">
        <f t="shared" si="4"/>
        <v>0</v>
      </c>
      <c r="H106" s="166">
        <f t="shared" si="5"/>
        <v>1830000</v>
      </c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ht="29.25" customHeight="1">
      <c r="A107" s="153"/>
      <c r="B107" s="153"/>
      <c r="C107" s="169">
        <f t="shared" si="6"/>
        <v>84</v>
      </c>
      <c r="D107" s="170">
        <f t="shared" si="1"/>
        <v>48061</v>
      </c>
      <c r="E107" s="171">
        <f t="shared" si="2"/>
        <v>5993.25</v>
      </c>
      <c r="F107" s="171">
        <f t="shared" si="3"/>
        <v>5993.25</v>
      </c>
      <c r="G107" s="171">
        <f t="shared" si="4"/>
        <v>0</v>
      </c>
      <c r="H107" s="171">
        <f t="shared" si="5"/>
        <v>1830000</v>
      </c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ht="29.25" customHeight="1">
      <c r="A108" s="153"/>
      <c r="B108" s="153"/>
      <c r="C108" s="164">
        <f t="shared" si="6"/>
        <v>85</v>
      </c>
      <c r="D108" s="165">
        <f t="shared" si="1"/>
        <v>48092</v>
      </c>
      <c r="E108" s="166">
        <f t="shared" si="2"/>
        <v>5993.25</v>
      </c>
      <c r="F108" s="166">
        <f t="shared" si="3"/>
        <v>5993.25</v>
      </c>
      <c r="G108" s="166">
        <f t="shared" si="4"/>
        <v>0</v>
      </c>
      <c r="H108" s="166">
        <f t="shared" si="5"/>
        <v>1830000</v>
      </c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ht="29.25" customHeight="1">
      <c r="A109" s="153"/>
      <c r="B109" s="153"/>
      <c r="C109" s="164">
        <f t="shared" si="6"/>
        <v>86</v>
      </c>
      <c r="D109" s="165">
        <f t="shared" si="1"/>
        <v>48122</v>
      </c>
      <c r="E109" s="166">
        <f t="shared" si="2"/>
        <v>5993.25</v>
      </c>
      <c r="F109" s="166">
        <f t="shared" si="3"/>
        <v>5993.25</v>
      </c>
      <c r="G109" s="166">
        <f t="shared" si="4"/>
        <v>0</v>
      </c>
      <c r="H109" s="166">
        <f t="shared" si="5"/>
        <v>1830000</v>
      </c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ht="29.25" customHeight="1">
      <c r="A110" s="153"/>
      <c r="B110" s="153"/>
      <c r="C110" s="164">
        <f t="shared" si="6"/>
        <v>87</v>
      </c>
      <c r="D110" s="165">
        <f t="shared" si="1"/>
        <v>48153</v>
      </c>
      <c r="E110" s="166">
        <f t="shared" si="2"/>
        <v>5993.25</v>
      </c>
      <c r="F110" s="166">
        <f t="shared" si="3"/>
        <v>5993.25</v>
      </c>
      <c r="G110" s="166">
        <f t="shared" si="4"/>
        <v>0</v>
      </c>
      <c r="H110" s="166">
        <f t="shared" si="5"/>
        <v>1830000</v>
      </c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ht="29.25" customHeight="1">
      <c r="A111" s="153"/>
      <c r="B111" s="153"/>
      <c r="C111" s="164">
        <f t="shared" si="6"/>
        <v>88</v>
      </c>
      <c r="D111" s="165">
        <f t="shared" si="1"/>
        <v>48183</v>
      </c>
      <c r="E111" s="166">
        <f t="shared" si="2"/>
        <v>5993.25</v>
      </c>
      <c r="F111" s="166">
        <f t="shared" si="3"/>
        <v>5993.25</v>
      </c>
      <c r="G111" s="166">
        <f t="shared" si="4"/>
        <v>0</v>
      </c>
      <c r="H111" s="166">
        <f t="shared" si="5"/>
        <v>1830000</v>
      </c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ht="29.25" customHeight="1">
      <c r="A112" s="153"/>
      <c r="B112" s="153"/>
      <c r="C112" s="164">
        <f t="shared" si="6"/>
        <v>89</v>
      </c>
      <c r="D112" s="165">
        <f t="shared" si="1"/>
        <v>48214</v>
      </c>
      <c r="E112" s="166">
        <f t="shared" si="2"/>
        <v>5993.25</v>
      </c>
      <c r="F112" s="166">
        <f t="shared" si="3"/>
        <v>5993.25</v>
      </c>
      <c r="G112" s="166">
        <f t="shared" si="4"/>
        <v>0</v>
      </c>
      <c r="H112" s="166">
        <f t="shared" si="5"/>
        <v>1830000</v>
      </c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ht="29.25" customHeight="1">
      <c r="A113" s="153"/>
      <c r="B113" s="153"/>
      <c r="C113" s="164">
        <f t="shared" si="6"/>
        <v>90</v>
      </c>
      <c r="D113" s="165">
        <f t="shared" si="1"/>
        <v>48245</v>
      </c>
      <c r="E113" s="166">
        <f t="shared" si="2"/>
        <v>5993.25</v>
      </c>
      <c r="F113" s="166">
        <f t="shared" si="3"/>
        <v>5993.25</v>
      </c>
      <c r="G113" s="166">
        <f t="shared" si="4"/>
        <v>0</v>
      </c>
      <c r="H113" s="166">
        <f t="shared" si="5"/>
        <v>1830000</v>
      </c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ht="29.25" customHeight="1">
      <c r="A114" s="153"/>
      <c r="B114" s="153"/>
      <c r="C114" s="169">
        <f t="shared" si="6"/>
        <v>91</v>
      </c>
      <c r="D114" s="170">
        <f t="shared" si="1"/>
        <v>48274</v>
      </c>
      <c r="E114" s="171">
        <f t="shared" si="2"/>
        <v>5993.25</v>
      </c>
      <c r="F114" s="171">
        <f t="shared" si="3"/>
        <v>5993.25</v>
      </c>
      <c r="G114" s="171">
        <f t="shared" si="4"/>
        <v>0</v>
      </c>
      <c r="H114" s="171">
        <f t="shared" si="5"/>
        <v>1830000</v>
      </c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ht="29.25" customHeight="1">
      <c r="A115" s="153"/>
      <c r="B115" s="153"/>
      <c r="C115" s="172">
        <f t="shared" si="6"/>
        <v>92</v>
      </c>
      <c r="D115" s="173">
        <f t="shared" si="1"/>
        <v>48305</v>
      </c>
      <c r="E115" s="174">
        <f t="shared" si="2"/>
        <v>1835993.25</v>
      </c>
      <c r="F115" s="174">
        <f t="shared" si="3"/>
        <v>5993.25</v>
      </c>
      <c r="G115" s="174">
        <f t="shared" si="4"/>
        <v>1830000</v>
      </c>
      <c r="H115" s="175">
        <f t="shared" si="5"/>
        <v>0</v>
      </c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ht="29.25" customHeight="1">
      <c r="A116" s="153"/>
      <c r="B116" s="153"/>
      <c r="C116" s="153" t="str">
        <f t="shared" si="6"/>
        <v/>
      </c>
      <c r="D116" s="176" t="str">
        <f t="shared" si="1"/>
        <v/>
      </c>
      <c r="E116" s="177" t="str">
        <f t="shared" si="2"/>
        <v/>
      </c>
      <c r="F116" s="177" t="str">
        <f t="shared" si="3"/>
        <v/>
      </c>
      <c r="G116" s="177" t="str">
        <f t="shared" si="4"/>
        <v/>
      </c>
      <c r="H116" s="177" t="str">
        <f t="shared" si="5"/>
        <v/>
      </c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ht="29.25" customHeight="1">
      <c r="A117" s="153"/>
      <c r="B117" s="153"/>
      <c r="C117" s="153" t="str">
        <f t="shared" si="6"/>
        <v/>
      </c>
      <c r="D117" s="176" t="str">
        <f t="shared" si="1"/>
        <v/>
      </c>
      <c r="E117" s="177" t="str">
        <f t="shared" si="2"/>
        <v/>
      </c>
      <c r="F117" s="177" t="str">
        <f t="shared" si="3"/>
        <v/>
      </c>
      <c r="G117" s="177" t="str">
        <f t="shared" si="4"/>
        <v/>
      </c>
      <c r="H117" s="177" t="str">
        <f t="shared" si="5"/>
        <v/>
      </c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ht="29.25" customHeight="1">
      <c r="A118" s="153"/>
      <c r="B118" s="153"/>
      <c r="C118" s="153" t="str">
        <f t="shared" si="6"/>
        <v/>
      </c>
      <c r="D118" s="176" t="str">
        <f t="shared" si="1"/>
        <v/>
      </c>
      <c r="E118" s="177" t="str">
        <f t="shared" si="2"/>
        <v/>
      </c>
      <c r="F118" s="177" t="str">
        <f t="shared" si="3"/>
        <v/>
      </c>
      <c r="G118" s="177" t="str">
        <f t="shared" si="4"/>
        <v/>
      </c>
      <c r="H118" s="177" t="str">
        <f t="shared" si="5"/>
        <v/>
      </c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ht="29.25" customHeight="1">
      <c r="A119" s="153"/>
      <c r="B119" s="153"/>
      <c r="C119" s="153" t="str">
        <f t="shared" si="6"/>
        <v/>
      </c>
      <c r="D119" s="176" t="str">
        <f t="shared" si="1"/>
        <v/>
      </c>
      <c r="E119" s="177" t="str">
        <f t="shared" si="2"/>
        <v/>
      </c>
      <c r="F119" s="177" t="str">
        <f t="shared" si="3"/>
        <v/>
      </c>
      <c r="G119" s="177" t="str">
        <f t="shared" si="4"/>
        <v/>
      </c>
      <c r="H119" s="177" t="str">
        <f t="shared" si="5"/>
        <v/>
      </c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ht="29.25" customHeight="1">
      <c r="A120" s="153"/>
      <c r="B120" s="153"/>
      <c r="C120" s="153" t="str">
        <f t="shared" si="6"/>
        <v/>
      </c>
      <c r="D120" s="176" t="str">
        <f t="shared" si="1"/>
        <v/>
      </c>
      <c r="E120" s="177" t="str">
        <f t="shared" si="2"/>
        <v/>
      </c>
      <c r="F120" s="177" t="str">
        <f t="shared" si="3"/>
        <v/>
      </c>
      <c r="G120" s="177" t="str">
        <f t="shared" si="4"/>
        <v/>
      </c>
      <c r="H120" s="177" t="str">
        <f t="shared" si="5"/>
        <v/>
      </c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ht="29.25" customHeight="1">
      <c r="A121" s="153"/>
      <c r="B121" s="153"/>
      <c r="C121" s="153" t="str">
        <f t="shared" si="6"/>
        <v/>
      </c>
      <c r="D121" s="176" t="str">
        <f t="shared" si="1"/>
        <v/>
      </c>
      <c r="E121" s="177" t="str">
        <f t="shared" si="2"/>
        <v/>
      </c>
      <c r="F121" s="177" t="str">
        <f t="shared" si="3"/>
        <v/>
      </c>
      <c r="G121" s="177" t="str">
        <f t="shared" si="4"/>
        <v/>
      </c>
      <c r="H121" s="177" t="str">
        <f t="shared" si="5"/>
        <v/>
      </c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ht="29.25" customHeight="1">
      <c r="A122" s="153"/>
      <c r="B122" s="153"/>
      <c r="C122" s="153" t="str">
        <f t="shared" si="6"/>
        <v/>
      </c>
      <c r="D122" s="176" t="str">
        <f t="shared" si="1"/>
        <v/>
      </c>
      <c r="E122" s="177" t="str">
        <f t="shared" si="2"/>
        <v/>
      </c>
      <c r="F122" s="177" t="str">
        <f t="shared" si="3"/>
        <v/>
      </c>
      <c r="G122" s="177" t="str">
        <f t="shared" si="4"/>
        <v/>
      </c>
      <c r="H122" s="177" t="str">
        <f t="shared" si="5"/>
        <v/>
      </c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ht="29.25" customHeight="1">
      <c r="A123" s="153"/>
      <c r="B123" s="153"/>
      <c r="C123" s="153" t="str">
        <f t="shared" si="6"/>
        <v/>
      </c>
      <c r="D123" s="176" t="str">
        <f t="shared" si="1"/>
        <v/>
      </c>
      <c r="E123" s="177" t="str">
        <f t="shared" si="2"/>
        <v/>
      </c>
      <c r="F123" s="177" t="str">
        <f t="shared" si="3"/>
        <v/>
      </c>
      <c r="G123" s="177" t="str">
        <f t="shared" si="4"/>
        <v/>
      </c>
      <c r="H123" s="177" t="str">
        <f t="shared" si="5"/>
        <v/>
      </c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ht="29.25" customHeight="1">
      <c r="A124" s="153"/>
      <c r="B124" s="153"/>
      <c r="C124" s="153" t="str">
        <f t="shared" si="6"/>
        <v/>
      </c>
      <c r="D124" s="176" t="str">
        <f t="shared" si="1"/>
        <v/>
      </c>
      <c r="E124" s="177" t="str">
        <f t="shared" si="2"/>
        <v/>
      </c>
      <c r="F124" s="177" t="str">
        <f t="shared" si="3"/>
        <v/>
      </c>
      <c r="G124" s="177" t="str">
        <f t="shared" si="4"/>
        <v/>
      </c>
      <c r="H124" s="177" t="str">
        <f t="shared" si="5"/>
        <v/>
      </c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ht="29.25" customHeight="1">
      <c r="A125" s="153"/>
      <c r="B125" s="153"/>
      <c r="C125" s="153" t="str">
        <f t="shared" si="6"/>
        <v/>
      </c>
      <c r="D125" s="176" t="str">
        <f t="shared" si="1"/>
        <v/>
      </c>
      <c r="E125" s="177" t="str">
        <f t="shared" si="2"/>
        <v/>
      </c>
      <c r="F125" s="177" t="str">
        <f t="shared" si="3"/>
        <v/>
      </c>
      <c r="G125" s="177" t="str">
        <f t="shared" si="4"/>
        <v/>
      </c>
      <c r="H125" s="177" t="str">
        <f t="shared" si="5"/>
        <v/>
      </c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ht="29.25" customHeight="1">
      <c r="A126" s="153"/>
      <c r="B126" s="153"/>
      <c r="C126" s="153" t="str">
        <f t="shared" si="6"/>
        <v/>
      </c>
      <c r="D126" s="176" t="str">
        <f t="shared" si="1"/>
        <v/>
      </c>
      <c r="E126" s="177" t="str">
        <f t="shared" si="2"/>
        <v/>
      </c>
      <c r="F126" s="177" t="str">
        <f t="shared" si="3"/>
        <v/>
      </c>
      <c r="G126" s="177" t="str">
        <f t="shared" si="4"/>
        <v/>
      </c>
      <c r="H126" s="177" t="str">
        <f t="shared" si="5"/>
        <v/>
      </c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ht="29.25" customHeight="1">
      <c r="A127" s="153"/>
      <c r="B127" s="153"/>
      <c r="C127" s="153" t="str">
        <f t="shared" si="6"/>
        <v/>
      </c>
      <c r="D127" s="176" t="str">
        <f t="shared" si="1"/>
        <v/>
      </c>
      <c r="E127" s="177" t="str">
        <f t="shared" si="2"/>
        <v/>
      </c>
      <c r="F127" s="177" t="str">
        <f t="shared" si="3"/>
        <v/>
      </c>
      <c r="G127" s="177" t="str">
        <f t="shared" si="4"/>
        <v/>
      </c>
      <c r="H127" s="177" t="str">
        <f t="shared" si="5"/>
        <v/>
      </c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ht="29.25" customHeight="1">
      <c r="A128" s="153"/>
      <c r="B128" s="153"/>
      <c r="C128" s="153" t="str">
        <f t="shared" si="6"/>
        <v/>
      </c>
      <c r="D128" s="176" t="str">
        <f t="shared" si="1"/>
        <v/>
      </c>
      <c r="E128" s="177" t="str">
        <f t="shared" si="2"/>
        <v/>
      </c>
      <c r="F128" s="177" t="str">
        <f t="shared" si="3"/>
        <v/>
      </c>
      <c r="G128" s="177" t="str">
        <f t="shared" si="4"/>
        <v/>
      </c>
      <c r="H128" s="177" t="str">
        <f t="shared" si="5"/>
        <v/>
      </c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ht="29.25" customHeight="1">
      <c r="A129" s="153"/>
      <c r="B129" s="153"/>
      <c r="C129" s="153" t="str">
        <f t="shared" si="6"/>
        <v/>
      </c>
      <c r="D129" s="176" t="str">
        <f t="shared" si="1"/>
        <v/>
      </c>
      <c r="E129" s="177" t="str">
        <f t="shared" si="2"/>
        <v/>
      </c>
      <c r="F129" s="177" t="str">
        <f t="shared" si="3"/>
        <v/>
      </c>
      <c r="G129" s="177" t="str">
        <f t="shared" si="4"/>
        <v/>
      </c>
      <c r="H129" s="177" t="str">
        <f t="shared" si="5"/>
        <v/>
      </c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ht="29.25" customHeight="1">
      <c r="A130" s="153"/>
      <c r="B130" s="153"/>
      <c r="C130" s="153" t="str">
        <f t="shared" si="6"/>
        <v/>
      </c>
      <c r="D130" s="176" t="str">
        <f t="shared" si="1"/>
        <v/>
      </c>
      <c r="E130" s="177" t="str">
        <f t="shared" si="2"/>
        <v/>
      </c>
      <c r="F130" s="177" t="str">
        <f t="shared" si="3"/>
        <v/>
      </c>
      <c r="G130" s="177" t="str">
        <f t="shared" si="4"/>
        <v/>
      </c>
      <c r="H130" s="177" t="str">
        <f t="shared" si="5"/>
        <v/>
      </c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ht="29.25" customHeight="1">
      <c r="A131" s="153"/>
      <c r="B131" s="153"/>
      <c r="C131" s="153" t="str">
        <f t="shared" si="6"/>
        <v/>
      </c>
      <c r="D131" s="176" t="str">
        <f t="shared" si="1"/>
        <v/>
      </c>
      <c r="E131" s="177" t="str">
        <f t="shared" si="2"/>
        <v/>
      </c>
      <c r="F131" s="177" t="str">
        <f t="shared" si="3"/>
        <v/>
      </c>
      <c r="G131" s="177" t="str">
        <f t="shared" si="4"/>
        <v/>
      </c>
      <c r="H131" s="177" t="str">
        <f t="shared" si="5"/>
        <v/>
      </c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ht="29.25" customHeight="1">
      <c r="A132" s="153"/>
      <c r="B132" s="153"/>
      <c r="C132" s="153" t="str">
        <f t="shared" si="6"/>
        <v/>
      </c>
      <c r="D132" s="176" t="str">
        <f t="shared" si="1"/>
        <v/>
      </c>
      <c r="E132" s="177" t="str">
        <f t="shared" si="2"/>
        <v/>
      </c>
      <c r="F132" s="177" t="str">
        <f t="shared" si="3"/>
        <v/>
      </c>
      <c r="G132" s="177" t="str">
        <f t="shared" si="4"/>
        <v/>
      </c>
      <c r="H132" s="177" t="str">
        <f t="shared" si="5"/>
        <v/>
      </c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ht="29.25" customHeight="1">
      <c r="A133" s="153"/>
      <c r="B133" s="153"/>
      <c r="C133" s="153" t="str">
        <f t="shared" si="6"/>
        <v/>
      </c>
      <c r="D133" s="176" t="str">
        <f t="shared" si="1"/>
        <v/>
      </c>
      <c r="E133" s="177" t="str">
        <f t="shared" si="2"/>
        <v/>
      </c>
      <c r="F133" s="177" t="str">
        <f t="shared" si="3"/>
        <v/>
      </c>
      <c r="G133" s="177" t="str">
        <f t="shared" si="4"/>
        <v/>
      </c>
      <c r="H133" s="177" t="str">
        <f t="shared" si="5"/>
        <v/>
      </c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ht="29.25" customHeight="1">
      <c r="A134" s="153"/>
      <c r="B134" s="153"/>
      <c r="C134" s="153" t="str">
        <f t="shared" si="6"/>
        <v/>
      </c>
      <c r="D134" s="176" t="str">
        <f t="shared" si="1"/>
        <v/>
      </c>
      <c r="E134" s="177" t="str">
        <f t="shared" si="2"/>
        <v/>
      </c>
      <c r="F134" s="177" t="str">
        <f t="shared" si="3"/>
        <v/>
      </c>
      <c r="G134" s="177" t="str">
        <f t="shared" si="4"/>
        <v/>
      </c>
      <c r="H134" s="177" t="str">
        <f t="shared" si="5"/>
        <v/>
      </c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ht="29.25" customHeight="1">
      <c r="A135" s="153"/>
      <c r="B135" s="153"/>
      <c r="C135" s="153" t="str">
        <f t="shared" si="6"/>
        <v/>
      </c>
      <c r="D135" s="176" t="str">
        <f t="shared" si="1"/>
        <v/>
      </c>
      <c r="E135" s="177" t="str">
        <f t="shared" si="2"/>
        <v/>
      </c>
      <c r="F135" s="177" t="str">
        <f t="shared" si="3"/>
        <v/>
      </c>
      <c r="G135" s="177" t="str">
        <f t="shared" si="4"/>
        <v/>
      </c>
      <c r="H135" s="177" t="str">
        <f t="shared" si="5"/>
        <v/>
      </c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ht="29.25" customHeight="1">
      <c r="A136" s="153"/>
      <c r="B136" s="153"/>
      <c r="C136" s="153" t="str">
        <f t="shared" si="6"/>
        <v/>
      </c>
      <c r="D136" s="176" t="str">
        <f t="shared" si="1"/>
        <v/>
      </c>
      <c r="E136" s="177" t="str">
        <f t="shared" si="2"/>
        <v/>
      </c>
      <c r="F136" s="177" t="str">
        <f t="shared" si="3"/>
        <v/>
      </c>
      <c r="G136" s="177" t="str">
        <f t="shared" si="4"/>
        <v/>
      </c>
      <c r="H136" s="177" t="str">
        <f t="shared" si="5"/>
        <v/>
      </c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ht="29.25" customHeight="1">
      <c r="A137" s="153"/>
      <c r="B137" s="153"/>
      <c r="C137" s="153" t="str">
        <f t="shared" si="6"/>
        <v/>
      </c>
      <c r="D137" s="176" t="str">
        <f t="shared" si="1"/>
        <v/>
      </c>
      <c r="E137" s="177" t="str">
        <f t="shared" si="2"/>
        <v/>
      </c>
      <c r="F137" s="177" t="str">
        <f t="shared" si="3"/>
        <v/>
      </c>
      <c r="G137" s="177" t="str">
        <f t="shared" si="4"/>
        <v/>
      </c>
      <c r="H137" s="177" t="str">
        <f t="shared" si="5"/>
        <v/>
      </c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ht="29.25" customHeight="1">
      <c r="A138" s="153"/>
      <c r="B138" s="153"/>
      <c r="C138" s="153" t="str">
        <f t="shared" si="6"/>
        <v/>
      </c>
      <c r="D138" s="176" t="str">
        <f t="shared" si="1"/>
        <v/>
      </c>
      <c r="E138" s="177" t="str">
        <f t="shared" si="2"/>
        <v/>
      </c>
      <c r="F138" s="177" t="str">
        <f t="shared" si="3"/>
        <v/>
      </c>
      <c r="G138" s="177" t="str">
        <f t="shared" si="4"/>
        <v/>
      </c>
      <c r="H138" s="177" t="str">
        <f t="shared" si="5"/>
        <v/>
      </c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ht="29.25" customHeight="1">
      <c r="A139" s="153"/>
      <c r="B139" s="153"/>
      <c r="C139" s="153" t="str">
        <f t="shared" si="6"/>
        <v/>
      </c>
      <c r="D139" s="176" t="str">
        <f t="shared" si="1"/>
        <v/>
      </c>
      <c r="E139" s="177" t="str">
        <f t="shared" si="2"/>
        <v/>
      </c>
      <c r="F139" s="177" t="str">
        <f t="shared" si="3"/>
        <v/>
      </c>
      <c r="G139" s="177" t="str">
        <f t="shared" si="4"/>
        <v/>
      </c>
      <c r="H139" s="177" t="str">
        <f t="shared" si="5"/>
        <v/>
      </c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ht="29.25" customHeight="1">
      <c r="A140" s="153"/>
      <c r="B140" s="153"/>
      <c r="C140" s="153" t="str">
        <f t="shared" si="6"/>
        <v/>
      </c>
      <c r="D140" s="176" t="str">
        <f t="shared" si="1"/>
        <v/>
      </c>
      <c r="E140" s="177" t="str">
        <f t="shared" si="2"/>
        <v/>
      </c>
      <c r="F140" s="177" t="str">
        <f t="shared" si="3"/>
        <v/>
      </c>
      <c r="G140" s="177" t="str">
        <f t="shared" si="4"/>
        <v/>
      </c>
      <c r="H140" s="177" t="str">
        <f t="shared" si="5"/>
        <v/>
      </c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ht="29.25" customHeight="1">
      <c r="A141" s="153"/>
      <c r="B141" s="153"/>
      <c r="C141" s="153" t="str">
        <f t="shared" si="6"/>
        <v/>
      </c>
      <c r="D141" s="176" t="str">
        <f t="shared" si="1"/>
        <v/>
      </c>
      <c r="E141" s="177" t="str">
        <f t="shared" si="2"/>
        <v/>
      </c>
      <c r="F141" s="177" t="str">
        <f t="shared" si="3"/>
        <v/>
      </c>
      <c r="G141" s="177" t="str">
        <f t="shared" si="4"/>
        <v/>
      </c>
      <c r="H141" s="177" t="str">
        <f t="shared" si="5"/>
        <v/>
      </c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ht="29.25" customHeight="1">
      <c r="A142" s="153"/>
      <c r="B142" s="153"/>
      <c r="C142" s="153" t="str">
        <f t="shared" si="6"/>
        <v/>
      </c>
      <c r="D142" s="176" t="str">
        <f t="shared" si="1"/>
        <v/>
      </c>
      <c r="E142" s="177" t="str">
        <f t="shared" si="2"/>
        <v/>
      </c>
      <c r="F142" s="177" t="str">
        <f t="shared" si="3"/>
        <v/>
      </c>
      <c r="G142" s="177" t="str">
        <f t="shared" si="4"/>
        <v/>
      </c>
      <c r="H142" s="177" t="str">
        <f t="shared" si="5"/>
        <v/>
      </c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ht="29.25" customHeight="1">
      <c r="A143" s="153"/>
      <c r="B143" s="153"/>
      <c r="C143" s="153" t="str">
        <f t="shared" si="6"/>
        <v/>
      </c>
      <c r="D143" s="176" t="str">
        <f t="shared" si="1"/>
        <v/>
      </c>
      <c r="E143" s="177" t="str">
        <f t="shared" si="2"/>
        <v/>
      </c>
      <c r="F143" s="177" t="str">
        <f t="shared" si="3"/>
        <v/>
      </c>
      <c r="G143" s="177" t="str">
        <f t="shared" si="4"/>
        <v/>
      </c>
      <c r="H143" s="177" t="str">
        <f t="shared" si="5"/>
        <v/>
      </c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ht="29.25" customHeight="1">
      <c r="A144" s="153"/>
      <c r="B144" s="153"/>
      <c r="C144" s="153" t="str">
        <f t="shared" si="6"/>
        <v/>
      </c>
      <c r="D144" s="176" t="str">
        <f t="shared" si="1"/>
        <v/>
      </c>
      <c r="E144" s="177" t="str">
        <f t="shared" si="2"/>
        <v/>
      </c>
      <c r="F144" s="177" t="str">
        <f t="shared" si="3"/>
        <v/>
      </c>
      <c r="G144" s="177" t="str">
        <f t="shared" si="4"/>
        <v/>
      </c>
      <c r="H144" s="177" t="str">
        <f t="shared" si="5"/>
        <v/>
      </c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ht="12.75" customHeight="1">
      <c r="A145" s="153"/>
      <c r="B145" s="153"/>
      <c r="C145" s="153" t="str">
        <f t="shared" si="6"/>
        <v/>
      </c>
      <c r="D145" s="176" t="str">
        <f t="shared" si="1"/>
        <v/>
      </c>
      <c r="E145" s="167" t="str">
        <f t="shared" si="2"/>
        <v/>
      </c>
      <c r="F145" s="167" t="str">
        <f t="shared" si="3"/>
        <v/>
      </c>
      <c r="G145" s="167" t="str">
        <f t="shared" si="4"/>
        <v/>
      </c>
      <c r="H145" s="167" t="str">
        <f t="shared" si="5"/>
        <v/>
      </c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ht="12.75" customHeight="1">
      <c r="A146" s="153"/>
      <c r="B146" s="153"/>
      <c r="C146" s="153" t="str">
        <f t="shared" si="6"/>
        <v/>
      </c>
      <c r="D146" s="176" t="str">
        <f t="shared" si="1"/>
        <v/>
      </c>
      <c r="E146" s="167" t="str">
        <f t="shared" si="2"/>
        <v/>
      </c>
      <c r="F146" s="167" t="str">
        <f t="shared" si="3"/>
        <v/>
      </c>
      <c r="G146" s="167" t="str">
        <f t="shared" si="4"/>
        <v/>
      </c>
      <c r="H146" s="167" t="str">
        <f t="shared" si="5"/>
        <v/>
      </c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ht="12.75" customHeight="1">
      <c r="A147" s="153"/>
      <c r="B147" s="153"/>
      <c r="C147" s="153" t="str">
        <f t="shared" si="6"/>
        <v/>
      </c>
      <c r="D147" s="176" t="str">
        <f t="shared" si="1"/>
        <v/>
      </c>
      <c r="E147" s="167" t="str">
        <f t="shared" si="2"/>
        <v/>
      </c>
      <c r="F147" s="167" t="str">
        <f t="shared" si="3"/>
        <v/>
      </c>
      <c r="G147" s="167" t="str">
        <f t="shared" si="4"/>
        <v/>
      </c>
      <c r="H147" s="167" t="str">
        <f t="shared" si="5"/>
        <v/>
      </c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ht="12.75" customHeight="1">
      <c r="A148" s="153"/>
      <c r="B148" s="153"/>
      <c r="C148" s="153" t="str">
        <f t="shared" si="6"/>
        <v/>
      </c>
      <c r="D148" s="176" t="str">
        <f t="shared" si="1"/>
        <v/>
      </c>
      <c r="E148" s="167" t="str">
        <f t="shared" si="2"/>
        <v/>
      </c>
      <c r="F148" s="167" t="str">
        <f t="shared" si="3"/>
        <v/>
      </c>
      <c r="G148" s="167" t="str">
        <f t="shared" si="4"/>
        <v/>
      </c>
      <c r="H148" s="167" t="str">
        <f t="shared" si="5"/>
        <v/>
      </c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ht="12.75" customHeight="1">
      <c r="A149" s="153"/>
      <c r="B149" s="153"/>
      <c r="C149" s="153" t="str">
        <f t="shared" si="6"/>
        <v/>
      </c>
      <c r="D149" s="176" t="str">
        <f t="shared" si="1"/>
        <v/>
      </c>
      <c r="E149" s="167" t="str">
        <f t="shared" si="2"/>
        <v/>
      </c>
      <c r="F149" s="167" t="str">
        <f t="shared" si="3"/>
        <v/>
      </c>
      <c r="G149" s="167" t="str">
        <f t="shared" si="4"/>
        <v/>
      </c>
      <c r="H149" s="167" t="str">
        <f t="shared" si="5"/>
        <v/>
      </c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ht="12.75" customHeight="1">
      <c r="A150" s="153"/>
      <c r="B150" s="153"/>
      <c r="C150" s="153" t="str">
        <f t="shared" si="6"/>
        <v/>
      </c>
      <c r="D150" s="176" t="str">
        <f t="shared" si="1"/>
        <v/>
      </c>
      <c r="E150" s="167" t="str">
        <f t="shared" si="2"/>
        <v/>
      </c>
      <c r="F150" s="167" t="str">
        <f t="shared" si="3"/>
        <v/>
      </c>
      <c r="G150" s="167" t="str">
        <f t="shared" si="4"/>
        <v/>
      </c>
      <c r="H150" s="167" t="str">
        <f t="shared" si="5"/>
        <v/>
      </c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ht="12.75" customHeight="1">
      <c r="A151" s="153"/>
      <c r="B151" s="153"/>
      <c r="C151" s="153" t="str">
        <f t="shared" si="6"/>
        <v/>
      </c>
      <c r="D151" s="176" t="str">
        <f t="shared" si="1"/>
        <v/>
      </c>
      <c r="E151" s="167" t="str">
        <f t="shared" si="2"/>
        <v/>
      </c>
      <c r="F151" s="167" t="str">
        <f t="shared" si="3"/>
        <v/>
      </c>
      <c r="G151" s="167" t="str">
        <f t="shared" si="4"/>
        <v/>
      </c>
      <c r="H151" s="167" t="str">
        <f t="shared" si="5"/>
        <v/>
      </c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ht="12.75" customHeight="1">
      <c r="A152" s="153"/>
      <c r="B152" s="153"/>
      <c r="C152" s="153" t="str">
        <f t="shared" si="6"/>
        <v/>
      </c>
      <c r="D152" s="176" t="str">
        <f t="shared" si="1"/>
        <v/>
      </c>
      <c r="E152" s="167" t="str">
        <f t="shared" si="2"/>
        <v/>
      </c>
      <c r="F152" s="167" t="str">
        <f t="shared" si="3"/>
        <v/>
      </c>
      <c r="G152" s="167" t="str">
        <f t="shared" si="4"/>
        <v/>
      </c>
      <c r="H152" s="167" t="str">
        <f t="shared" si="5"/>
        <v/>
      </c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ht="12.75" customHeight="1">
      <c r="A153" s="153"/>
      <c r="B153" s="153"/>
      <c r="C153" s="153" t="str">
        <f t="shared" si="6"/>
        <v/>
      </c>
      <c r="D153" s="176" t="str">
        <f t="shared" si="1"/>
        <v/>
      </c>
      <c r="E153" s="167" t="str">
        <f t="shared" si="2"/>
        <v/>
      </c>
      <c r="F153" s="167" t="str">
        <f t="shared" si="3"/>
        <v/>
      </c>
      <c r="G153" s="167" t="str">
        <f t="shared" si="4"/>
        <v/>
      </c>
      <c r="H153" s="167" t="str">
        <f t="shared" si="5"/>
        <v/>
      </c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ht="12.75" customHeight="1">
      <c r="A154" s="153"/>
      <c r="B154" s="153"/>
      <c r="C154" s="153" t="str">
        <f t="shared" si="6"/>
        <v/>
      </c>
      <c r="D154" s="176" t="str">
        <f t="shared" si="1"/>
        <v/>
      </c>
      <c r="E154" s="167" t="str">
        <f t="shared" si="2"/>
        <v/>
      </c>
      <c r="F154" s="167" t="str">
        <f t="shared" si="3"/>
        <v/>
      </c>
      <c r="G154" s="167" t="str">
        <f t="shared" si="4"/>
        <v/>
      </c>
      <c r="H154" s="167" t="str">
        <f t="shared" si="5"/>
        <v/>
      </c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ht="12.75" customHeight="1">
      <c r="A155" s="153"/>
      <c r="B155" s="153"/>
      <c r="C155" s="153" t="str">
        <f t="shared" si="6"/>
        <v/>
      </c>
      <c r="D155" s="176" t="str">
        <f t="shared" si="1"/>
        <v/>
      </c>
      <c r="E155" s="167" t="str">
        <f t="shared" si="2"/>
        <v/>
      </c>
      <c r="F155" s="167" t="str">
        <f t="shared" si="3"/>
        <v/>
      </c>
      <c r="G155" s="167" t="str">
        <f t="shared" si="4"/>
        <v/>
      </c>
      <c r="H155" s="167" t="str">
        <f t="shared" si="5"/>
        <v/>
      </c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ht="12.75" customHeight="1">
      <c r="A156" s="153"/>
      <c r="B156" s="153"/>
      <c r="C156" s="153" t="str">
        <f t="shared" si="6"/>
        <v/>
      </c>
      <c r="D156" s="176" t="str">
        <f t="shared" si="1"/>
        <v/>
      </c>
      <c r="E156" s="167" t="str">
        <f t="shared" si="2"/>
        <v/>
      </c>
      <c r="F156" s="167" t="str">
        <f t="shared" si="3"/>
        <v/>
      </c>
      <c r="G156" s="167" t="str">
        <f t="shared" si="4"/>
        <v/>
      </c>
      <c r="H156" s="167" t="str">
        <f t="shared" si="5"/>
        <v/>
      </c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ht="12.75" customHeight="1">
      <c r="A157" s="153"/>
      <c r="B157" s="153"/>
      <c r="C157" s="153" t="str">
        <f t="shared" si="6"/>
        <v/>
      </c>
      <c r="D157" s="176" t="str">
        <f t="shared" si="1"/>
        <v/>
      </c>
      <c r="E157" s="167" t="str">
        <f t="shared" si="2"/>
        <v/>
      </c>
      <c r="F157" s="167" t="str">
        <f t="shared" si="3"/>
        <v/>
      </c>
      <c r="G157" s="167" t="str">
        <f t="shared" si="4"/>
        <v/>
      </c>
      <c r="H157" s="167" t="str">
        <f t="shared" si="5"/>
        <v/>
      </c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ht="12.75" customHeight="1">
      <c r="A158" s="153"/>
      <c r="B158" s="153"/>
      <c r="C158" s="153" t="str">
        <f t="shared" si="6"/>
        <v/>
      </c>
      <c r="D158" s="176" t="str">
        <f t="shared" si="1"/>
        <v/>
      </c>
      <c r="E158" s="167" t="str">
        <f t="shared" si="2"/>
        <v/>
      </c>
      <c r="F158" s="167" t="str">
        <f t="shared" si="3"/>
        <v/>
      </c>
      <c r="G158" s="167" t="str">
        <f t="shared" si="4"/>
        <v/>
      </c>
      <c r="H158" s="167" t="str">
        <f t="shared" si="5"/>
        <v/>
      </c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ht="12.75" customHeight="1">
      <c r="A159" s="153"/>
      <c r="B159" s="153"/>
      <c r="C159" s="153" t="str">
        <f t="shared" si="6"/>
        <v/>
      </c>
      <c r="D159" s="176" t="str">
        <f t="shared" si="1"/>
        <v/>
      </c>
      <c r="E159" s="167" t="str">
        <f t="shared" si="2"/>
        <v/>
      </c>
      <c r="F159" s="167" t="str">
        <f t="shared" si="3"/>
        <v/>
      </c>
      <c r="G159" s="167" t="str">
        <f t="shared" si="4"/>
        <v/>
      </c>
      <c r="H159" s="167" t="str">
        <f t="shared" si="5"/>
        <v/>
      </c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ht="12.75" customHeight="1">
      <c r="A160" s="153"/>
      <c r="B160" s="153"/>
      <c r="C160" s="153" t="str">
        <f t="shared" si="6"/>
        <v/>
      </c>
      <c r="D160" s="176" t="str">
        <f t="shared" si="1"/>
        <v/>
      </c>
      <c r="E160" s="167" t="str">
        <f t="shared" si="2"/>
        <v/>
      </c>
      <c r="F160" s="167" t="str">
        <f t="shared" si="3"/>
        <v/>
      </c>
      <c r="G160" s="167" t="str">
        <f t="shared" si="4"/>
        <v/>
      </c>
      <c r="H160" s="167" t="str">
        <f t="shared" si="5"/>
        <v/>
      </c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ht="12.75" customHeight="1">
      <c r="A161" s="153"/>
      <c r="B161" s="153"/>
      <c r="C161" s="153" t="str">
        <f t="shared" si="6"/>
        <v/>
      </c>
      <c r="D161" s="176" t="str">
        <f t="shared" si="1"/>
        <v/>
      </c>
      <c r="E161" s="167" t="str">
        <f t="shared" si="2"/>
        <v/>
      </c>
      <c r="F161" s="167" t="str">
        <f t="shared" si="3"/>
        <v/>
      </c>
      <c r="G161" s="167" t="str">
        <f t="shared" si="4"/>
        <v/>
      </c>
      <c r="H161" s="167" t="str">
        <f t="shared" si="5"/>
        <v/>
      </c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ht="12.75" customHeight="1">
      <c r="A162" s="153"/>
      <c r="B162" s="153"/>
      <c r="C162" s="153" t="str">
        <f t="shared" si="6"/>
        <v/>
      </c>
      <c r="D162" s="176" t="str">
        <f t="shared" si="1"/>
        <v/>
      </c>
      <c r="E162" s="167" t="str">
        <f t="shared" si="2"/>
        <v/>
      </c>
      <c r="F162" s="167" t="str">
        <f t="shared" si="3"/>
        <v/>
      </c>
      <c r="G162" s="167" t="str">
        <f t="shared" si="4"/>
        <v/>
      </c>
      <c r="H162" s="167" t="str">
        <f t="shared" si="5"/>
        <v/>
      </c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ht="12.75" customHeight="1">
      <c r="A163" s="153"/>
      <c r="B163" s="153"/>
      <c r="C163" s="153" t="str">
        <f t="shared" si="6"/>
        <v/>
      </c>
      <c r="D163" s="176" t="str">
        <f t="shared" si="1"/>
        <v/>
      </c>
      <c r="E163" s="167" t="str">
        <f t="shared" si="2"/>
        <v/>
      </c>
      <c r="F163" s="167" t="str">
        <f t="shared" si="3"/>
        <v/>
      </c>
      <c r="G163" s="167" t="str">
        <f t="shared" si="4"/>
        <v/>
      </c>
      <c r="H163" s="167" t="str">
        <f t="shared" si="5"/>
        <v/>
      </c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ht="12.75" customHeight="1">
      <c r="A164" s="153"/>
      <c r="B164" s="153"/>
      <c r="C164" s="153" t="str">
        <f t="shared" si="6"/>
        <v/>
      </c>
      <c r="D164" s="176" t="str">
        <f t="shared" si="1"/>
        <v/>
      </c>
      <c r="E164" s="167" t="str">
        <f t="shared" si="2"/>
        <v/>
      </c>
      <c r="F164" s="167" t="str">
        <f t="shared" si="3"/>
        <v/>
      </c>
      <c r="G164" s="167" t="str">
        <f t="shared" si="4"/>
        <v/>
      </c>
      <c r="H164" s="167" t="str">
        <f t="shared" si="5"/>
        <v/>
      </c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ht="12.75" customHeight="1">
      <c r="A165" s="153"/>
      <c r="B165" s="153"/>
      <c r="C165" s="153" t="str">
        <f t="shared" si="6"/>
        <v/>
      </c>
      <c r="D165" s="176" t="str">
        <f t="shared" si="1"/>
        <v/>
      </c>
      <c r="E165" s="167" t="str">
        <f t="shared" si="2"/>
        <v/>
      </c>
      <c r="F165" s="167" t="str">
        <f t="shared" si="3"/>
        <v/>
      </c>
      <c r="G165" s="167" t="str">
        <f t="shared" si="4"/>
        <v/>
      </c>
      <c r="H165" s="167" t="str">
        <f t="shared" si="5"/>
        <v/>
      </c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ht="12.75" customHeight="1">
      <c r="A166" s="153"/>
      <c r="B166" s="153"/>
      <c r="C166" s="153" t="str">
        <f t="shared" si="6"/>
        <v/>
      </c>
      <c r="D166" s="176" t="str">
        <f t="shared" si="1"/>
        <v/>
      </c>
      <c r="E166" s="167" t="str">
        <f t="shared" si="2"/>
        <v/>
      </c>
      <c r="F166" s="167" t="str">
        <f t="shared" si="3"/>
        <v/>
      </c>
      <c r="G166" s="167" t="str">
        <f t="shared" si="4"/>
        <v/>
      </c>
      <c r="H166" s="167" t="str">
        <f t="shared" si="5"/>
        <v/>
      </c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ht="12.75" customHeight="1">
      <c r="A167" s="153"/>
      <c r="B167" s="153"/>
      <c r="C167" s="153" t="str">
        <f t="shared" si="6"/>
        <v/>
      </c>
      <c r="D167" s="176" t="str">
        <f t="shared" si="1"/>
        <v/>
      </c>
      <c r="E167" s="167" t="str">
        <f t="shared" si="2"/>
        <v/>
      </c>
      <c r="F167" s="167" t="str">
        <f t="shared" si="3"/>
        <v/>
      </c>
      <c r="G167" s="167" t="str">
        <f t="shared" si="4"/>
        <v/>
      </c>
      <c r="H167" s="167" t="str">
        <f t="shared" si="5"/>
        <v/>
      </c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ht="12.75" customHeight="1">
      <c r="A168" s="153"/>
      <c r="B168" s="153"/>
      <c r="C168" s="153" t="str">
        <f t="shared" si="6"/>
        <v/>
      </c>
      <c r="D168" s="176" t="str">
        <f t="shared" si="1"/>
        <v/>
      </c>
      <c r="E168" s="167" t="str">
        <f t="shared" si="2"/>
        <v/>
      </c>
      <c r="F168" s="167" t="str">
        <f t="shared" si="3"/>
        <v/>
      </c>
      <c r="G168" s="167" t="str">
        <f t="shared" si="4"/>
        <v/>
      </c>
      <c r="H168" s="167" t="str">
        <f t="shared" si="5"/>
        <v/>
      </c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ht="12.75" customHeight="1">
      <c r="A169" s="153"/>
      <c r="B169" s="153"/>
      <c r="C169" s="153" t="str">
        <f t="shared" si="6"/>
        <v/>
      </c>
      <c r="D169" s="176" t="str">
        <f t="shared" si="1"/>
        <v/>
      </c>
      <c r="E169" s="167" t="str">
        <f t="shared" si="2"/>
        <v/>
      </c>
      <c r="F169" s="167" t="str">
        <f t="shared" si="3"/>
        <v/>
      </c>
      <c r="G169" s="167" t="str">
        <f t="shared" si="4"/>
        <v/>
      </c>
      <c r="H169" s="167" t="str">
        <f t="shared" si="5"/>
        <v/>
      </c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ht="12.75" customHeight="1">
      <c r="A170" s="153"/>
      <c r="B170" s="153"/>
      <c r="C170" s="153" t="str">
        <f t="shared" si="6"/>
        <v/>
      </c>
      <c r="D170" s="176" t="str">
        <f t="shared" si="1"/>
        <v/>
      </c>
      <c r="E170" s="167" t="str">
        <f t="shared" si="2"/>
        <v/>
      </c>
      <c r="F170" s="167" t="str">
        <f t="shared" si="3"/>
        <v/>
      </c>
      <c r="G170" s="167" t="str">
        <f t="shared" si="4"/>
        <v/>
      </c>
      <c r="H170" s="167" t="str">
        <f t="shared" si="5"/>
        <v/>
      </c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ht="12.75" customHeight="1">
      <c r="A171" s="153"/>
      <c r="B171" s="153"/>
      <c r="C171" s="153" t="str">
        <f t="shared" si="6"/>
        <v/>
      </c>
      <c r="D171" s="176" t="str">
        <f t="shared" si="1"/>
        <v/>
      </c>
      <c r="E171" s="167" t="str">
        <f t="shared" si="2"/>
        <v/>
      </c>
      <c r="F171" s="167" t="str">
        <f t="shared" si="3"/>
        <v/>
      </c>
      <c r="G171" s="167" t="str">
        <f t="shared" si="4"/>
        <v/>
      </c>
      <c r="H171" s="167" t="str">
        <f t="shared" si="5"/>
        <v/>
      </c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ht="12.75" customHeight="1">
      <c r="A172" s="153"/>
      <c r="B172" s="153"/>
      <c r="C172" s="153" t="str">
        <f t="shared" si="6"/>
        <v/>
      </c>
      <c r="D172" s="176" t="str">
        <f t="shared" si="1"/>
        <v/>
      </c>
      <c r="E172" s="167" t="str">
        <f t="shared" si="2"/>
        <v/>
      </c>
      <c r="F172" s="167" t="str">
        <f t="shared" si="3"/>
        <v/>
      </c>
      <c r="G172" s="167" t="str">
        <f t="shared" si="4"/>
        <v/>
      </c>
      <c r="H172" s="167" t="str">
        <f t="shared" si="5"/>
        <v/>
      </c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ht="12.75" customHeight="1">
      <c r="A173" s="153"/>
      <c r="B173" s="153"/>
      <c r="C173" s="153" t="str">
        <f t="shared" si="6"/>
        <v/>
      </c>
      <c r="D173" s="176" t="str">
        <f t="shared" si="1"/>
        <v/>
      </c>
      <c r="E173" s="167" t="str">
        <f t="shared" si="2"/>
        <v/>
      </c>
      <c r="F173" s="167" t="str">
        <f t="shared" si="3"/>
        <v/>
      </c>
      <c r="G173" s="167" t="str">
        <f t="shared" si="4"/>
        <v/>
      </c>
      <c r="H173" s="167" t="str">
        <f t="shared" si="5"/>
        <v/>
      </c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ht="12.75" customHeight="1">
      <c r="A174" s="153"/>
      <c r="B174" s="153"/>
      <c r="C174" s="153" t="str">
        <f t="shared" si="6"/>
        <v/>
      </c>
      <c r="D174" s="176" t="str">
        <f t="shared" si="1"/>
        <v/>
      </c>
      <c r="E174" s="167" t="str">
        <f t="shared" si="2"/>
        <v/>
      </c>
      <c r="F174" s="167" t="str">
        <f t="shared" si="3"/>
        <v/>
      </c>
      <c r="G174" s="167" t="str">
        <f t="shared" si="4"/>
        <v/>
      </c>
      <c r="H174" s="167" t="str">
        <f t="shared" si="5"/>
        <v/>
      </c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ht="12.75" customHeight="1">
      <c r="A175" s="153"/>
      <c r="B175" s="153"/>
      <c r="C175" s="153" t="str">
        <f t="shared" si="6"/>
        <v/>
      </c>
      <c r="D175" s="176" t="str">
        <f t="shared" si="1"/>
        <v/>
      </c>
      <c r="E175" s="167" t="str">
        <f t="shared" si="2"/>
        <v/>
      </c>
      <c r="F175" s="167" t="str">
        <f t="shared" si="3"/>
        <v/>
      </c>
      <c r="G175" s="167" t="str">
        <f t="shared" si="4"/>
        <v/>
      </c>
      <c r="H175" s="167" t="str">
        <f t="shared" si="5"/>
        <v/>
      </c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ht="12.75" customHeight="1">
      <c r="A176" s="153"/>
      <c r="B176" s="153"/>
      <c r="C176" s="153" t="str">
        <f t="shared" si="6"/>
        <v/>
      </c>
      <c r="D176" s="176" t="str">
        <f t="shared" si="1"/>
        <v/>
      </c>
      <c r="E176" s="167" t="str">
        <f t="shared" si="2"/>
        <v/>
      </c>
      <c r="F176" s="167" t="str">
        <f t="shared" si="3"/>
        <v/>
      </c>
      <c r="G176" s="167" t="str">
        <f t="shared" si="4"/>
        <v/>
      </c>
      <c r="H176" s="167" t="str">
        <f t="shared" si="5"/>
        <v/>
      </c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ht="12.75" customHeight="1">
      <c r="A177" s="153"/>
      <c r="B177" s="153"/>
      <c r="C177" s="153" t="str">
        <f t="shared" si="6"/>
        <v/>
      </c>
      <c r="D177" s="176" t="str">
        <f t="shared" si="1"/>
        <v/>
      </c>
      <c r="E177" s="167" t="str">
        <f t="shared" si="2"/>
        <v/>
      </c>
      <c r="F177" s="167" t="str">
        <f t="shared" si="3"/>
        <v/>
      </c>
      <c r="G177" s="167" t="str">
        <f t="shared" si="4"/>
        <v/>
      </c>
      <c r="H177" s="167" t="str">
        <f t="shared" si="5"/>
        <v/>
      </c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ht="12.75" customHeight="1">
      <c r="A178" s="153"/>
      <c r="B178" s="153"/>
      <c r="C178" s="153" t="str">
        <f t="shared" si="6"/>
        <v/>
      </c>
      <c r="D178" s="176" t="str">
        <f t="shared" si="1"/>
        <v/>
      </c>
      <c r="E178" s="167" t="str">
        <f t="shared" si="2"/>
        <v/>
      </c>
      <c r="F178" s="167" t="str">
        <f t="shared" si="3"/>
        <v/>
      </c>
      <c r="G178" s="167" t="str">
        <f t="shared" si="4"/>
        <v/>
      </c>
      <c r="H178" s="167" t="str">
        <f t="shared" si="5"/>
        <v/>
      </c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ht="12.75" customHeight="1">
      <c r="A179" s="153"/>
      <c r="B179" s="153"/>
      <c r="C179" s="153" t="str">
        <f t="shared" si="6"/>
        <v/>
      </c>
      <c r="D179" s="176" t="str">
        <f t="shared" si="1"/>
        <v/>
      </c>
      <c r="E179" s="167" t="str">
        <f t="shared" si="2"/>
        <v/>
      </c>
      <c r="F179" s="167" t="str">
        <f t="shared" si="3"/>
        <v/>
      </c>
      <c r="G179" s="167" t="str">
        <f t="shared" si="4"/>
        <v/>
      </c>
      <c r="H179" s="167" t="str">
        <f t="shared" si="5"/>
        <v/>
      </c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ht="12.75" customHeight="1">
      <c r="A180" s="153"/>
      <c r="B180" s="153"/>
      <c r="C180" s="153" t="str">
        <f t="shared" si="6"/>
        <v/>
      </c>
      <c r="D180" s="176" t="str">
        <f t="shared" si="1"/>
        <v/>
      </c>
      <c r="E180" s="167" t="str">
        <f t="shared" si="2"/>
        <v/>
      </c>
      <c r="F180" s="167" t="str">
        <f t="shared" si="3"/>
        <v/>
      </c>
      <c r="G180" s="167" t="str">
        <f t="shared" si="4"/>
        <v/>
      </c>
      <c r="H180" s="167" t="str">
        <f t="shared" si="5"/>
        <v/>
      </c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ht="12.75" customHeight="1">
      <c r="A181" s="153"/>
      <c r="B181" s="153"/>
      <c r="C181" s="153" t="str">
        <f t="shared" si="6"/>
        <v/>
      </c>
      <c r="D181" s="176" t="str">
        <f t="shared" si="1"/>
        <v/>
      </c>
      <c r="E181" s="167" t="str">
        <f t="shared" si="2"/>
        <v/>
      </c>
      <c r="F181" s="167" t="str">
        <f t="shared" si="3"/>
        <v/>
      </c>
      <c r="G181" s="167" t="str">
        <f t="shared" si="4"/>
        <v/>
      </c>
      <c r="H181" s="167" t="str">
        <f t="shared" si="5"/>
        <v/>
      </c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ht="12.75" customHeight="1">
      <c r="A182" s="153"/>
      <c r="B182" s="153"/>
      <c r="C182" s="153" t="str">
        <f t="shared" si="6"/>
        <v/>
      </c>
      <c r="D182" s="176" t="str">
        <f t="shared" si="1"/>
        <v/>
      </c>
      <c r="E182" s="167" t="str">
        <f t="shared" si="2"/>
        <v/>
      </c>
      <c r="F182" s="167" t="str">
        <f t="shared" si="3"/>
        <v/>
      </c>
      <c r="G182" s="167" t="str">
        <f t="shared" si="4"/>
        <v/>
      </c>
      <c r="H182" s="167" t="str">
        <f t="shared" si="5"/>
        <v/>
      </c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ht="12.75" customHeight="1">
      <c r="A183" s="153"/>
      <c r="B183" s="153"/>
      <c r="C183" s="153" t="str">
        <f t="shared" si="6"/>
        <v/>
      </c>
      <c r="D183" s="176" t="str">
        <f t="shared" si="1"/>
        <v/>
      </c>
      <c r="E183" s="167" t="str">
        <f t="shared" si="2"/>
        <v/>
      </c>
      <c r="F183" s="167" t="str">
        <f t="shared" si="3"/>
        <v/>
      </c>
      <c r="G183" s="167" t="str">
        <f t="shared" si="4"/>
        <v/>
      </c>
      <c r="H183" s="167" t="str">
        <f t="shared" si="5"/>
        <v/>
      </c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ht="12.75" customHeight="1">
      <c r="A184" s="153"/>
      <c r="B184" s="153"/>
      <c r="C184" s="153" t="str">
        <f t="shared" si="6"/>
        <v/>
      </c>
      <c r="D184" s="176" t="str">
        <f t="shared" si="1"/>
        <v/>
      </c>
      <c r="E184" s="167" t="str">
        <f t="shared" si="2"/>
        <v/>
      </c>
      <c r="F184" s="167" t="str">
        <f t="shared" si="3"/>
        <v/>
      </c>
      <c r="G184" s="167" t="str">
        <f t="shared" si="4"/>
        <v/>
      </c>
      <c r="H184" s="167" t="str">
        <f t="shared" si="5"/>
        <v/>
      </c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ht="12.75" customHeight="1">
      <c r="A185" s="153"/>
      <c r="B185" s="153"/>
      <c r="C185" s="153" t="str">
        <f t="shared" si="6"/>
        <v/>
      </c>
      <c r="D185" s="176" t="str">
        <f t="shared" si="1"/>
        <v/>
      </c>
      <c r="E185" s="167" t="str">
        <f t="shared" si="2"/>
        <v/>
      </c>
      <c r="F185" s="167" t="str">
        <f t="shared" si="3"/>
        <v/>
      </c>
      <c r="G185" s="167" t="str">
        <f t="shared" si="4"/>
        <v/>
      </c>
      <c r="H185" s="167" t="str">
        <f t="shared" si="5"/>
        <v/>
      </c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ht="12.75" customHeight="1">
      <c r="A186" s="153"/>
      <c r="B186" s="153"/>
      <c r="C186" s="153" t="str">
        <f t="shared" si="6"/>
        <v/>
      </c>
      <c r="D186" s="176" t="str">
        <f t="shared" si="1"/>
        <v/>
      </c>
      <c r="E186" s="167" t="str">
        <f t="shared" si="2"/>
        <v/>
      </c>
      <c r="F186" s="167" t="str">
        <f t="shared" si="3"/>
        <v/>
      </c>
      <c r="G186" s="167" t="str">
        <f t="shared" si="4"/>
        <v/>
      </c>
      <c r="H186" s="167" t="str">
        <f t="shared" si="5"/>
        <v/>
      </c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ht="12.75" customHeight="1">
      <c r="A187" s="153"/>
      <c r="B187" s="153"/>
      <c r="C187" s="153" t="str">
        <f t="shared" si="6"/>
        <v/>
      </c>
      <c r="D187" s="176" t="str">
        <f t="shared" si="1"/>
        <v/>
      </c>
      <c r="E187" s="167" t="str">
        <f t="shared" si="2"/>
        <v/>
      </c>
      <c r="F187" s="167" t="str">
        <f t="shared" si="3"/>
        <v/>
      </c>
      <c r="G187" s="167" t="str">
        <f t="shared" si="4"/>
        <v/>
      </c>
      <c r="H187" s="167" t="str">
        <f t="shared" si="5"/>
        <v/>
      </c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ht="12.75" customHeight="1">
      <c r="A188" s="153"/>
      <c r="B188" s="153"/>
      <c r="C188" s="153" t="str">
        <f t="shared" si="6"/>
        <v/>
      </c>
      <c r="D188" s="176" t="str">
        <f t="shared" si="1"/>
        <v/>
      </c>
      <c r="E188" s="167" t="str">
        <f t="shared" si="2"/>
        <v/>
      </c>
      <c r="F188" s="167" t="str">
        <f t="shared" si="3"/>
        <v/>
      </c>
      <c r="G188" s="167" t="str">
        <f t="shared" si="4"/>
        <v/>
      </c>
      <c r="H188" s="167" t="str">
        <f t="shared" si="5"/>
        <v/>
      </c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ht="12.75" customHeight="1">
      <c r="A189" s="153"/>
      <c r="B189" s="153"/>
      <c r="C189" s="153" t="str">
        <f t="shared" si="6"/>
        <v/>
      </c>
      <c r="D189" s="176" t="str">
        <f t="shared" si="1"/>
        <v/>
      </c>
      <c r="E189" s="167" t="str">
        <f t="shared" si="2"/>
        <v/>
      </c>
      <c r="F189" s="167" t="str">
        <f t="shared" si="3"/>
        <v/>
      </c>
      <c r="G189" s="167" t="str">
        <f t="shared" si="4"/>
        <v/>
      </c>
      <c r="H189" s="167" t="str">
        <f t="shared" si="5"/>
        <v/>
      </c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ht="12.75" customHeight="1">
      <c r="A190" s="153"/>
      <c r="B190" s="153"/>
      <c r="C190" s="153" t="str">
        <f t="shared" si="6"/>
        <v/>
      </c>
      <c r="D190" s="176" t="str">
        <f t="shared" si="1"/>
        <v/>
      </c>
      <c r="E190" s="167" t="str">
        <f t="shared" si="2"/>
        <v/>
      </c>
      <c r="F190" s="167" t="str">
        <f t="shared" si="3"/>
        <v/>
      </c>
      <c r="G190" s="167" t="str">
        <f t="shared" si="4"/>
        <v/>
      </c>
      <c r="H190" s="167" t="str">
        <f t="shared" si="5"/>
        <v/>
      </c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ht="12.75" customHeight="1">
      <c r="A191" s="153"/>
      <c r="B191" s="153"/>
      <c r="C191" s="153" t="str">
        <f t="shared" si="6"/>
        <v/>
      </c>
      <c r="D191" s="176" t="str">
        <f t="shared" si="1"/>
        <v/>
      </c>
      <c r="E191" s="167" t="str">
        <f t="shared" si="2"/>
        <v/>
      </c>
      <c r="F191" s="167" t="str">
        <f t="shared" si="3"/>
        <v/>
      </c>
      <c r="G191" s="167" t="str">
        <f t="shared" si="4"/>
        <v/>
      </c>
      <c r="H191" s="167" t="str">
        <f t="shared" si="5"/>
        <v/>
      </c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ht="12.75" customHeight="1">
      <c r="A192" s="153"/>
      <c r="B192" s="153"/>
      <c r="C192" s="153" t="str">
        <f t="shared" si="6"/>
        <v/>
      </c>
      <c r="D192" s="176" t="str">
        <f t="shared" si="1"/>
        <v/>
      </c>
      <c r="E192" s="167" t="str">
        <f t="shared" si="2"/>
        <v/>
      </c>
      <c r="F192" s="167" t="str">
        <f t="shared" si="3"/>
        <v/>
      </c>
      <c r="G192" s="167" t="str">
        <f t="shared" si="4"/>
        <v/>
      </c>
      <c r="H192" s="167" t="str">
        <f t="shared" si="5"/>
        <v/>
      </c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ht="12.75" customHeight="1">
      <c r="A193" s="153"/>
      <c r="B193" s="153"/>
      <c r="C193" s="153" t="str">
        <f t="shared" si="6"/>
        <v/>
      </c>
      <c r="D193" s="176" t="str">
        <f t="shared" si="1"/>
        <v/>
      </c>
      <c r="E193" s="167" t="str">
        <f t="shared" si="2"/>
        <v/>
      </c>
      <c r="F193" s="167" t="str">
        <f t="shared" si="3"/>
        <v/>
      </c>
      <c r="G193" s="167" t="str">
        <f t="shared" si="4"/>
        <v/>
      </c>
      <c r="H193" s="167" t="str">
        <f t="shared" si="5"/>
        <v/>
      </c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ht="12.75" customHeight="1">
      <c r="A194" s="153"/>
      <c r="B194" s="153"/>
      <c r="C194" s="153" t="str">
        <f t="shared" si="6"/>
        <v/>
      </c>
      <c r="D194" s="176" t="str">
        <f t="shared" si="1"/>
        <v/>
      </c>
      <c r="E194" s="167" t="str">
        <f t="shared" si="2"/>
        <v/>
      </c>
      <c r="F194" s="167" t="str">
        <f t="shared" si="3"/>
        <v/>
      </c>
      <c r="G194" s="167" t="str">
        <f t="shared" si="4"/>
        <v/>
      </c>
      <c r="H194" s="167" t="str">
        <f t="shared" si="5"/>
        <v/>
      </c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ht="12.75" customHeight="1">
      <c r="A195" s="153"/>
      <c r="B195" s="153"/>
      <c r="C195" s="153" t="str">
        <f t="shared" si="6"/>
        <v/>
      </c>
      <c r="D195" s="176" t="str">
        <f t="shared" si="1"/>
        <v/>
      </c>
      <c r="E195" s="167" t="str">
        <f t="shared" si="2"/>
        <v/>
      </c>
      <c r="F195" s="167" t="str">
        <f t="shared" si="3"/>
        <v/>
      </c>
      <c r="G195" s="167" t="str">
        <f t="shared" si="4"/>
        <v/>
      </c>
      <c r="H195" s="167" t="str">
        <f t="shared" si="5"/>
        <v/>
      </c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ht="12.75" customHeight="1">
      <c r="A196" s="153"/>
      <c r="B196" s="153"/>
      <c r="C196" s="153" t="str">
        <f t="shared" si="6"/>
        <v/>
      </c>
      <c r="D196" s="176" t="str">
        <f t="shared" si="1"/>
        <v/>
      </c>
      <c r="E196" s="167" t="str">
        <f t="shared" si="2"/>
        <v/>
      </c>
      <c r="F196" s="167" t="str">
        <f t="shared" si="3"/>
        <v/>
      </c>
      <c r="G196" s="167" t="str">
        <f t="shared" si="4"/>
        <v/>
      </c>
      <c r="H196" s="167" t="str">
        <f t="shared" si="5"/>
        <v/>
      </c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ht="12.75" customHeight="1">
      <c r="A197" s="153"/>
      <c r="B197" s="153"/>
      <c r="C197" s="153" t="str">
        <f t="shared" si="6"/>
        <v/>
      </c>
      <c r="D197" s="176" t="str">
        <f t="shared" si="1"/>
        <v/>
      </c>
      <c r="E197" s="167" t="str">
        <f t="shared" si="2"/>
        <v/>
      </c>
      <c r="F197" s="167" t="str">
        <f t="shared" si="3"/>
        <v/>
      </c>
      <c r="G197" s="167" t="str">
        <f t="shared" si="4"/>
        <v/>
      </c>
      <c r="H197" s="167" t="str">
        <f t="shared" si="5"/>
        <v/>
      </c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ht="12.75" customHeight="1">
      <c r="A198" s="153"/>
      <c r="B198" s="153"/>
      <c r="C198" s="153" t="str">
        <f t="shared" si="6"/>
        <v/>
      </c>
      <c r="D198" s="176" t="str">
        <f t="shared" si="1"/>
        <v/>
      </c>
      <c r="E198" s="167" t="str">
        <f t="shared" si="2"/>
        <v/>
      </c>
      <c r="F198" s="167" t="str">
        <f t="shared" si="3"/>
        <v/>
      </c>
      <c r="G198" s="167" t="str">
        <f t="shared" si="4"/>
        <v/>
      </c>
      <c r="H198" s="167" t="str">
        <f t="shared" si="5"/>
        <v/>
      </c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ht="12.75" customHeight="1">
      <c r="A199" s="153"/>
      <c r="B199" s="153"/>
      <c r="C199" s="153" t="str">
        <f t="shared" si="6"/>
        <v/>
      </c>
      <c r="D199" s="176" t="str">
        <f t="shared" si="1"/>
        <v/>
      </c>
      <c r="E199" s="167" t="str">
        <f t="shared" si="2"/>
        <v/>
      </c>
      <c r="F199" s="167" t="str">
        <f t="shared" si="3"/>
        <v/>
      </c>
      <c r="G199" s="167" t="str">
        <f t="shared" si="4"/>
        <v/>
      </c>
      <c r="H199" s="167" t="str">
        <f t="shared" si="5"/>
        <v/>
      </c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ht="12.75" customHeight="1">
      <c r="A200" s="153"/>
      <c r="B200" s="153"/>
      <c r="C200" s="153" t="str">
        <f t="shared" si="6"/>
        <v/>
      </c>
      <c r="D200" s="176" t="str">
        <f t="shared" si="1"/>
        <v/>
      </c>
      <c r="E200" s="167" t="str">
        <f t="shared" si="2"/>
        <v/>
      </c>
      <c r="F200" s="167" t="str">
        <f t="shared" si="3"/>
        <v/>
      </c>
      <c r="G200" s="167" t="str">
        <f t="shared" si="4"/>
        <v/>
      </c>
      <c r="H200" s="167" t="str">
        <f t="shared" si="5"/>
        <v/>
      </c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ht="12.75" customHeight="1">
      <c r="A201" s="153"/>
      <c r="B201" s="153"/>
      <c r="C201" s="153" t="str">
        <f t="shared" si="6"/>
        <v/>
      </c>
      <c r="D201" s="176" t="str">
        <f t="shared" si="1"/>
        <v/>
      </c>
      <c r="E201" s="167" t="str">
        <f t="shared" si="2"/>
        <v/>
      </c>
      <c r="F201" s="167" t="str">
        <f t="shared" si="3"/>
        <v/>
      </c>
      <c r="G201" s="167" t="str">
        <f t="shared" si="4"/>
        <v/>
      </c>
      <c r="H201" s="167" t="str">
        <f t="shared" si="5"/>
        <v/>
      </c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ht="12.75" customHeight="1">
      <c r="A202" s="153"/>
      <c r="B202" s="153"/>
      <c r="C202" s="153" t="str">
        <f t="shared" si="6"/>
        <v/>
      </c>
      <c r="D202" s="176" t="str">
        <f t="shared" si="1"/>
        <v/>
      </c>
      <c r="E202" s="167" t="str">
        <f t="shared" si="2"/>
        <v/>
      </c>
      <c r="F202" s="167" t="str">
        <f t="shared" si="3"/>
        <v/>
      </c>
      <c r="G202" s="167" t="str">
        <f t="shared" si="4"/>
        <v/>
      </c>
      <c r="H202" s="167" t="str">
        <f t="shared" si="5"/>
        <v/>
      </c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ht="12.75" customHeight="1">
      <c r="A203" s="153"/>
      <c r="B203" s="153"/>
      <c r="C203" s="153" t="str">
        <f t="shared" si="6"/>
        <v/>
      </c>
      <c r="D203" s="176" t="str">
        <f t="shared" si="1"/>
        <v/>
      </c>
      <c r="E203" s="167" t="str">
        <f t="shared" si="2"/>
        <v/>
      </c>
      <c r="F203" s="167" t="str">
        <f t="shared" si="3"/>
        <v/>
      </c>
      <c r="G203" s="167" t="str">
        <f t="shared" si="4"/>
        <v/>
      </c>
      <c r="H203" s="167" t="str">
        <f t="shared" si="5"/>
        <v/>
      </c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ht="12.75" customHeight="1">
      <c r="A204" s="153"/>
      <c r="B204" s="153"/>
      <c r="C204" s="153" t="str">
        <f t="shared" si="6"/>
        <v/>
      </c>
      <c r="D204" s="176" t="str">
        <f t="shared" si="1"/>
        <v/>
      </c>
      <c r="E204" s="167" t="str">
        <f t="shared" si="2"/>
        <v/>
      </c>
      <c r="F204" s="167" t="str">
        <f t="shared" si="3"/>
        <v/>
      </c>
      <c r="G204" s="167" t="str">
        <f t="shared" si="4"/>
        <v/>
      </c>
      <c r="H204" s="167" t="str">
        <f t="shared" si="5"/>
        <v/>
      </c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ht="12.75" customHeight="1">
      <c r="A205" s="153"/>
      <c r="B205" s="153"/>
      <c r="C205" s="153" t="str">
        <f t="shared" si="6"/>
        <v/>
      </c>
      <c r="D205" s="176" t="str">
        <f t="shared" si="1"/>
        <v/>
      </c>
      <c r="E205" s="167" t="str">
        <f t="shared" si="2"/>
        <v/>
      </c>
      <c r="F205" s="167" t="str">
        <f t="shared" si="3"/>
        <v/>
      </c>
      <c r="G205" s="167" t="str">
        <f t="shared" si="4"/>
        <v/>
      </c>
      <c r="H205" s="167" t="str">
        <f t="shared" si="5"/>
        <v/>
      </c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ht="12.75" customHeight="1">
      <c r="A206" s="153"/>
      <c r="B206" s="153"/>
      <c r="C206" s="153" t="str">
        <f t="shared" si="6"/>
        <v/>
      </c>
      <c r="D206" s="176" t="str">
        <f t="shared" si="1"/>
        <v/>
      </c>
      <c r="E206" s="167" t="str">
        <f t="shared" si="2"/>
        <v/>
      </c>
      <c r="F206" s="167" t="str">
        <f t="shared" si="3"/>
        <v/>
      </c>
      <c r="G206" s="167" t="str">
        <f t="shared" si="4"/>
        <v/>
      </c>
      <c r="H206" s="167" t="str">
        <f t="shared" si="5"/>
        <v/>
      </c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ht="12.75" customHeight="1">
      <c r="A207" s="153"/>
      <c r="B207" s="153"/>
      <c r="C207" s="153" t="str">
        <f t="shared" si="6"/>
        <v/>
      </c>
      <c r="D207" s="176" t="str">
        <f t="shared" si="1"/>
        <v/>
      </c>
      <c r="E207" s="167" t="str">
        <f t="shared" si="2"/>
        <v/>
      </c>
      <c r="F207" s="167" t="str">
        <f t="shared" si="3"/>
        <v/>
      </c>
      <c r="G207" s="167" t="str">
        <f t="shared" si="4"/>
        <v/>
      </c>
      <c r="H207" s="167" t="str">
        <f t="shared" si="5"/>
        <v/>
      </c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ht="12.75" customHeight="1">
      <c r="A208" s="153"/>
      <c r="B208" s="153"/>
      <c r="C208" s="153" t="str">
        <f t="shared" si="6"/>
        <v/>
      </c>
      <c r="D208" s="176" t="str">
        <f t="shared" si="1"/>
        <v/>
      </c>
      <c r="E208" s="167" t="str">
        <f t="shared" si="2"/>
        <v/>
      </c>
      <c r="F208" s="167" t="str">
        <f t="shared" si="3"/>
        <v/>
      </c>
      <c r="G208" s="167" t="str">
        <f t="shared" si="4"/>
        <v/>
      </c>
      <c r="H208" s="167" t="str">
        <f t="shared" si="5"/>
        <v/>
      </c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ht="12.75" customHeight="1">
      <c r="A209" s="153"/>
      <c r="B209" s="153"/>
      <c r="C209" s="153" t="str">
        <f t="shared" si="6"/>
        <v/>
      </c>
      <c r="D209" s="176" t="str">
        <f t="shared" si="1"/>
        <v/>
      </c>
      <c r="E209" s="167" t="str">
        <f t="shared" si="2"/>
        <v/>
      </c>
      <c r="F209" s="167" t="str">
        <f t="shared" si="3"/>
        <v/>
      </c>
      <c r="G209" s="167" t="str">
        <f t="shared" si="4"/>
        <v/>
      </c>
      <c r="H209" s="167" t="str">
        <f t="shared" si="5"/>
        <v/>
      </c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ht="12.75" customHeight="1">
      <c r="A210" s="153"/>
      <c r="B210" s="153"/>
      <c r="C210" s="153" t="str">
        <f t="shared" si="6"/>
        <v/>
      </c>
      <c r="D210" s="176" t="str">
        <f t="shared" si="1"/>
        <v/>
      </c>
      <c r="E210" s="167" t="str">
        <f t="shared" si="2"/>
        <v/>
      </c>
      <c r="F210" s="167" t="str">
        <f t="shared" si="3"/>
        <v/>
      </c>
      <c r="G210" s="167" t="str">
        <f t="shared" si="4"/>
        <v/>
      </c>
      <c r="H210" s="167" t="str">
        <f t="shared" si="5"/>
        <v/>
      </c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ht="12.75" customHeight="1">
      <c r="A211" s="153"/>
      <c r="B211" s="153"/>
      <c r="C211" s="153" t="str">
        <f t="shared" si="6"/>
        <v/>
      </c>
      <c r="D211" s="176" t="str">
        <f t="shared" si="1"/>
        <v/>
      </c>
      <c r="E211" s="167" t="str">
        <f t="shared" si="2"/>
        <v/>
      </c>
      <c r="F211" s="167" t="str">
        <f t="shared" si="3"/>
        <v/>
      </c>
      <c r="G211" s="167" t="str">
        <f t="shared" si="4"/>
        <v/>
      </c>
      <c r="H211" s="167" t="str">
        <f t="shared" si="5"/>
        <v/>
      </c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ht="12.75" customHeight="1">
      <c r="A212" s="153"/>
      <c r="B212" s="153"/>
      <c r="C212" s="153" t="str">
        <f t="shared" si="6"/>
        <v/>
      </c>
      <c r="D212" s="176" t="str">
        <f t="shared" si="1"/>
        <v/>
      </c>
      <c r="E212" s="167" t="str">
        <f t="shared" si="2"/>
        <v/>
      </c>
      <c r="F212" s="167" t="str">
        <f t="shared" si="3"/>
        <v/>
      </c>
      <c r="G212" s="167" t="str">
        <f t="shared" si="4"/>
        <v/>
      </c>
      <c r="H212" s="167" t="str">
        <f t="shared" si="5"/>
        <v/>
      </c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ht="12.75" customHeight="1">
      <c r="A213" s="153"/>
      <c r="B213" s="153"/>
      <c r="C213" s="153" t="str">
        <f t="shared" si="6"/>
        <v/>
      </c>
      <c r="D213" s="176" t="str">
        <f t="shared" si="1"/>
        <v/>
      </c>
      <c r="E213" s="167" t="str">
        <f t="shared" si="2"/>
        <v/>
      </c>
      <c r="F213" s="167" t="str">
        <f t="shared" si="3"/>
        <v/>
      </c>
      <c r="G213" s="167" t="str">
        <f t="shared" si="4"/>
        <v/>
      </c>
      <c r="H213" s="167" t="str">
        <f t="shared" si="5"/>
        <v/>
      </c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ht="12.75" customHeight="1">
      <c r="A214" s="153"/>
      <c r="B214" s="153"/>
      <c r="C214" s="153" t="str">
        <f t="shared" si="6"/>
        <v/>
      </c>
      <c r="D214" s="176" t="str">
        <f t="shared" si="1"/>
        <v/>
      </c>
      <c r="E214" s="167" t="str">
        <f t="shared" si="2"/>
        <v/>
      </c>
      <c r="F214" s="167" t="str">
        <f t="shared" si="3"/>
        <v/>
      </c>
      <c r="G214" s="167" t="str">
        <f t="shared" si="4"/>
        <v/>
      </c>
      <c r="H214" s="167" t="str">
        <f t="shared" si="5"/>
        <v/>
      </c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ht="12.75" customHeight="1">
      <c r="A215" s="153"/>
      <c r="B215" s="153"/>
      <c r="C215" s="153" t="str">
        <f t="shared" si="6"/>
        <v/>
      </c>
      <c r="D215" s="176" t="str">
        <f t="shared" si="1"/>
        <v/>
      </c>
      <c r="E215" s="167" t="str">
        <f t="shared" si="2"/>
        <v/>
      </c>
      <c r="F215" s="167" t="str">
        <f t="shared" si="3"/>
        <v/>
      </c>
      <c r="G215" s="167" t="str">
        <f t="shared" si="4"/>
        <v/>
      </c>
      <c r="H215" s="167" t="str">
        <f t="shared" si="5"/>
        <v/>
      </c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ht="12.75" customHeight="1">
      <c r="A216" s="153"/>
      <c r="B216" s="153"/>
      <c r="C216" s="153" t="str">
        <f t="shared" si="6"/>
        <v/>
      </c>
      <c r="D216" s="176" t="str">
        <f t="shared" si="1"/>
        <v/>
      </c>
      <c r="E216" s="167" t="str">
        <f t="shared" si="2"/>
        <v/>
      </c>
      <c r="F216" s="167" t="str">
        <f t="shared" si="3"/>
        <v/>
      </c>
      <c r="G216" s="167" t="str">
        <f t="shared" si="4"/>
        <v/>
      </c>
      <c r="H216" s="167" t="str">
        <f t="shared" si="5"/>
        <v/>
      </c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ht="12.75" customHeight="1">
      <c r="A217" s="153"/>
      <c r="B217" s="153"/>
      <c r="C217" s="153" t="str">
        <f t="shared" si="6"/>
        <v/>
      </c>
      <c r="D217" s="176" t="str">
        <f t="shared" si="1"/>
        <v/>
      </c>
      <c r="E217" s="167" t="str">
        <f t="shared" si="2"/>
        <v/>
      </c>
      <c r="F217" s="167" t="str">
        <f t="shared" si="3"/>
        <v/>
      </c>
      <c r="G217" s="167" t="str">
        <f t="shared" si="4"/>
        <v/>
      </c>
      <c r="H217" s="167" t="str">
        <f t="shared" si="5"/>
        <v/>
      </c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ht="12.75" customHeight="1">
      <c r="A218" s="153"/>
      <c r="B218" s="153"/>
      <c r="C218" s="153" t="str">
        <f t="shared" si="6"/>
        <v/>
      </c>
      <c r="D218" s="176" t="str">
        <f t="shared" si="1"/>
        <v/>
      </c>
      <c r="E218" s="167" t="str">
        <f t="shared" si="2"/>
        <v/>
      </c>
      <c r="F218" s="167" t="str">
        <f t="shared" si="3"/>
        <v/>
      </c>
      <c r="G218" s="167" t="str">
        <f t="shared" si="4"/>
        <v/>
      </c>
      <c r="H218" s="167" t="str">
        <f t="shared" si="5"/>
        <v/>
      </c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ht="12.75" customHeight="1">
      <c r="A219" s="153"/>
      <c r="B219" s="153"/>
      <c r="C219" s="153" t="str">
        <f t="shared" si="6"/>
        <v/>
      </c>
      <c r="D219" s="176" t="str">
        <f t="shared" si="1"/>
        <v/>
      </c>
      <c r="E219" s="167" t="str">
        <f t="shared" si="2"/>
        <v/>
      </c>
      <c r="F219" s="167" t="str">
        <f t="shared" si="3"/>
        <v/>
      </c>
      <c r="G219" s="167" t="str">
        <f t="shared" si="4"/>
        <v/>
      </c>
      <c r="H219" s="167" t="str">
        <f t="shared" si="5"/>
        <v/>
      </c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ht="12.75" customHeight="1">
      <c r="A220" s="153"/>
      <c r="B220" s="153"/>
      <c r="C220" s="153" t="str">
        <f t="shared" si="6"/>
        <v/>
      </c>
      <c r="D220" s="176" t="str">
        <f t="shared" si="1"/>
        <v/>
      </c>
      <c r="E220" s="167" t="str">
        <f t="shared" si="2"/>
        <v/>
      </c>
      <c r="F220" s="167" t="str">
        <f t="shared" si="3"/>
        <v/>
      </c>
      <c r="G220" s="167" t="str">
        <f t="shared" si="4"/>
        <v/>
      </c>
      <c r="H220" s="167" t="str">
        <f t="shared" si="5"/>
        <v/>
      </c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ht="12.75" customHeight="1">
      <c r="A221" s="153"/>
      <c r="B221" s="153"/>
      <c r="C221" s="153" t="str">
        <f t="shared" si="6"/>
        <v/>
      </c>
      <c r="D221" s="176" t="str">
        <f t="shared" si="1"/>
        <v/>
      </c>
      <c r="E221" s="167" t="str">
        <f t="shared" si="2"/>
        <v/>
      </c>
      <c r="F221" s="167" t="str">
        <f t="shared" si="3"/>
        <v/>
      </c>
      <c r="G221" s="167" t="str">
        <f t="shared" si="4"/>
        <v/>
      </c>
      <c r="H221" s="167" t="str">
        <f t="shared" si="5"/>
        <v/>
      </c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ht="12.75" customHeight="1">
      <c r="A222" s="153"/>
      <c r="B222" s="153"/>
      <c r="C222" s="153" t="str">
        <f t="shared" si="6"/>
        <v/>
      </c>
      <c r="D222" s="176" t="str">
        <f t="shared" si="1"/>
        <v/>
      </c>
      <c r="E222" s="167" t="str">
        <f t="shared" si="2"/>
        <v/>
      </c>
      <c r="F222" s="167" t="str">
        <f t="shared" si="3"/>
        <v/>
      </c>
      <c r="G222" s="167" t="str">
        <f t="shared" si="4"/>
        <v/>
      </c>
      <c r="H222" s="167" t="str">
        <f t="shared" si="5"/>
        <v/>
      </c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ht="12.75" customHeight="1">
      <c r="A223" s="153"/>
      <c r="B223" s="153"/>
      <c r="C223" s="153" t="str">
        <f t="shared" si="6"/>
        <v/>
      </c>
      <c r="D223" s="176" t="str">
        <f t="shared" si="1"/>
        <v/>
      </c>
      <c r="E223" s="167" t="str">
        <f t="shared" si="2"/>
        <v/>
      </c>
      <c r="F223" s="167" t="str">
        <f t="shared" si="3"/>
        <v/>
      </c>
      <c r="G223" s="167" t="str">
        <f t="shared" si="4"/>
        <v/>
      </c>
      <c r="H223" s="167" t="str">
        <f t="shared" si="5"/>
        <v/>
      </c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ht="12.75" customHeight="1">
      <c r="A224" s="153"/>
      <c r="B224" s="153"/>
      <c r="C224" s="153" t="str">
        <f t="shared" si="6"/>
        <v/>
      </c>
      <c r="D224" s="176" t="str">
        <f t="shared" si="1"/>
        <v/>
      </c>
      <c r="E224" s="167" t="str">
        <f t="shared" si="2"/>
        <v/>
      </c>
      <c r="F224" s="167" t="str">
        <f t="shared" si="3"/>
        <v/>
      </c>
      <c r="G224" s="167" t="str">
        <f t="shared" si="4"/>
        <v/>
      </c>
      <c r="H224" s="167" t="str">
        <f t="shared" si="5"/>
        <v/>
      </c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ht="12.75" customHeight="1">
      <c r="A225" s="153"/>
      <c r="B225" s="153"/>
      <c r="C225" s="153" t="str">
        <f t="shared" si="6"/>
        <v/>
      </c>
      <c r="D225" s="176" t="str">
        <f t="shared" si="1"/>
        <v/>
      </c>
      <c r="E225" s="167" t="str">
        <f t="shared" si="2"/>
        <v/>
      </c>
      <c r="F225" s="167" t="str">
        <f t="shared" si="3"/>
        <v/>
      </c>
      <c r="G225" s="167" t="str">
        <f t="shared" si="4"/>
        <v/>
      </c>
      <c r="H225" s="167" t="str">
        <f t="shared" si="5"/>
        <v/>
      </c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ht="12.75" customHeight="1">
      <c r="A226" s="153"/>
      <c r="B226" s="153"/>
      <c r="C226" s="153" t="str">
        <f t="shared" si="6"/>
        <v/>
      </c>
      <c r="D226" s="176" t="str">
        <f t="shared" si="1"/>
        <v/>
      </c>
      <c r="E226" s="167" t="str">
        <f t="shared" si="2"/>
        <v/>
      </c>
      <c r="F226" s="167" t="str">
        <f t="shared" si="3"/>
        <v/>
      </c>
      <c r="G226" s="167" t="str">
        <f t="shared" si="4"/>
        <v/>
      </c>
      <c r="H226" s="167" t="str">
        <f t="shared" si="5"/>
        <v/>
      </c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ht="12.75" customHeight="1">
      <c r="A227" s="153"/>
      <c r="B227" s="153"/>
      <c r="C227" s="153" t="str">
        <f t="shared" si="6"/>
        <v/>
      </c>
      <c r="D227" s="176" t="str">
        <f t="shared" si="1"/>
        <v/>
      </c>
      <c r="E227" s="167" t="str">
        <f t="shared" si="2"/>
        <v/>
      </c>
      <c r="F227" s="167" t="str">
        <f t="shared" si="3"/>
        <v/>
      </c>
      <c r="G227" s="167" t="str">
        <f t="shared" si="4"/>
        <v/>
      </c>
      <c r="H227" s="167" t="str">
        <f t="shared" si="5"/>
        <v/>
      </c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ht="12.75" customHeight="1">
      <c r="A228" s="153"/>
      <c r="B228" s="153"/>
      <c r="C228" s="153" t="str">
        <f t="shared" si="6"/>
        <v/>
      </c>
      <c r="D228" s="176" t="str">
        <f t="shared" si="1"/>
        <v/>
      </c>
      <c r="E228" s="167" t="str">
        <f t="shared" si="2"/>
        <v/>
      </c>
      <c r="F228" s="167" t="str">
        <f t="shared" si="3"/>
        <v/>
      </c>
      <c r="G228" s="167" t="str">
        <f t="shared" si="4"/>
        <v/>
      </c>
      <c r="H228" s="167" t="str">
        <f t="shared" si="5"/>
        <v/>
      </c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ht="12.75" customHeight="1">
      <c r="A229" s="153"/>
      <c r="B229" s="153"/>
      <c r="C229" s="153" t="str">
        <f t="shared" si="6"/>
        <v/>
      </c>
      <c r="D229" s="176" t="str">
        <f t="shared" si="1"/>
        <v/>
      </c>
      <c r="E229" s="167" t="str">
        <f t="shared" si="2"/>
        <v/>
      </c>
      <c r="F229" s="167" t="str">
        <f t="shared" si="3"/>
        <v/>
      </c>
      <c r="G229" s="167" t="str">
        <f t="shared" si="4"/>
        <v/>
      </c>
      <c r="H229" s="167" t="str">
        <f t="shared" si="5"/>
        <v/>
      </c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ht="12.75" customHeight="1">
      <c r="A230" s="153"/>
      <c r="B230" s="153"/>
      <c r="C230" s="153" t="str">
        <f t="shared" si="6"/>
        <v/>
      </c>
      <c r="D230" s="176" t="str">
        <f t="shared" si="1"/>
        <v/>
      </c>
      <c r="E230" s="167" t="str">
        <f t="shared" si="2"/>
        <v/>
      </c>
      <c r="F230" s="167" t="str">
        <f t="shared" si="3"/>
        <v/>
      </c>
      <c r="G230" s="167" t="str">
        <f t="shared" si="4"/>
        <v/>
      </c>
      <c r="H230" s="167" t="str">
        <f t="shared" si="5"/>
        <v/>
      </c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ht="12.75" customHeight="1">
      <c r="A231" s="153"/>
      <c r="B231" s="153"/>
      <c r="C231" s="153" t="str">
        <f t="shared" si="6"/>
        <v/>
      </c>
      <c r="D231" s="176" t="str">
        <f t="shared" si="1"/>
        <v/>
      </c>
      <c r="E231" s="167" t="str">
        <f t="shared" si="2"/>
        <v/>
      </c>
      <c r="F231" s="167" t="str">
        <f t="shared" si="3"/>
        <v/>
      </c>
      <c r="G231" s="167" t="str">
        <f t="shared" si="4"/>
        <v/>
      </c>
      <c r="H231" s="167" t="str">
        <f t="shared" si="5"/>
        <v/>
      </c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ht="12.75" customHeight="1">
      <c r="A232" s="153"/>
      <c r="B232" s="153"/>
      <c r="C232" s="153" t="str">
        <f t="shared" si="6"/>
        <v/>
      </c>
      <c r="D232" s="176" t="str">
        <f t="shared" si="1"/>
        <v/>
      </c>
      <c r="E232" s="167" t="str">
        <f t="shared" si="2"/>
        <v/>
      </c>
      <c r="F232" s="167" t="str">
        <f t="shared" si="3"/>
        <v/>
      </c>
      <c r="G232" s="167" t="str">
        <f t="shared" si="4"/>
        <v/>
      </c>
      <c r="H232" s="167" t="str">
        <f t="shared" si="5"/>
        <v/>
      </c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ht="12.75" customHeight="1">
      <c r="A233" s="153"/>
      <c r="B233" s="153"/>
      <c r="C233" s="153" t="str">
        <f t="shared" si="6"/>
        <v/>
      </c>
      <c r="D233" s="176" t="str">
        <f t="shared" si="1"/>
        <v/>
      </c>
      <c r="E233" s="167" t="str">
        <f t="shared" si="2"/>
        <v/>
      </c>
      <c r="F233" s="167" t="str">
        <f t="shared" si="3"/>
        <v/>
      </c>
      <c r="G233" s="167" t="str">
        <f t="shared" si="4"/>
        <v/>
      </c>
      <c r="H233" s="167" t="str">
        <f t="shared" si="5"/>
        <v/>
      </c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ht="12.75" customHeight="1">
      <c r="A234" s="153"/>
      <c r="B234" s="153"/>
      <c r="C234" s="153" t="str">
        <f t="shared" si="6"/>
        <v/>
      </c>
      <c r="D234" s="176" t="str">
        <f t="shared" si="1"/>
        <v/>
      </c>
      <c r="E234" s="167" t="str">
        <f t="shared" si="2"/>
        <v/>
      </c>
      <c r="F234" s="167" t="str">
        <f t="shared" si="3"/>
        <v/>
      </c>
      <c r="G234" s="167" t="str">
        <f t="shared" si="4"/>
        <v/>
      </c>
      <c r="H234" s="167" t="str">
        <f t="shared" si="5"/>
        <v/>
      </c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ht="12.75" customHeight="1">
      <c r="A235" s="153"/>
      <c r="B235" s="153"/>
      <c r="C235" s="153" t="str">
        <f t="shared" si="6"/>
        <v/>
      </c>
      <c r="D235" s="176" t="str">
        <f t="shared" si="1"/>
        <v/>
      </c>
      <c r="E235" s="167" t="str">
        <f t="shared" si="2"/>
        <v/>
      </c>
      <c r="F235" s="167" t="str">
        <f t="shared" si="3"/>
        <v/>
      </c>
      <c r="G235" s="167" t="str">
        <f t="shared" si="4"/>
        <v/>
      </c>
      <c r="H235" s="167" t="str">
        <f t="shared" si="5"/>
        <v/>
      </c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ht="12.75" customHeight="1">
      <c r="A236" s="153"/>
      <c r="B236" s="153"/>
      <c r="C236" s="153" t="str">
        <f t="shared" si="6"/>
        <v/>
      </c>
      <c r="D236" s="176" t="str">
        <f t="shared" si="1"/>
        <v/>
      </c>
      <c r="E236" s="167" t="str">
        <f t="shared" si="2"/>
        <v/>
      </c>
      <c r="F236" s="167" t="str">
        <f t="shared" si="3"/>
        <v/>
      </c>
      <c r="G236" s="167" t="str">
        <f t="shared" si="4"/>
        <v/>
      </c>
      <c r="H236" s="167" t="str">
        <f t="shared" si="5"/>
        <v/>
      </c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ht="12.75" customHeight="1">
      <c r="A237" s="153"/>
      <c r="B237" s="153"/>
      <c r="C237" s="153" t="str">
        <f t="shared" si="6"/>
        <v/>
      </c>
      <c r="D237" s="176" t="str">
        <f t="shared" si="1"/>
        <v/>
      </c>
      <c r="E237" s="167" t="str">
        <f t="shared" si="2"/>
        <v/>
      </c>
      <c r="F237" s="167" t="str">
        <f t="shared" si="3"/>
        <v/>
      </c>
      <c r="G237" s="167" t="str">
        <f t="shared" si="4"/>
        <v/>
      </c>
      <c r="H237" s="167" t="str">
        <f t="shared" si="5"/>
        <v/>
      </c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ht="12.75" customHeight="1">
      <c r="A238" s="153"/>
      <c r="B238" s="153"/>
      <c r="C238" s="153" t="str">
        <f t="shared" si="6"/>
        <v/>
      </c>
      <c r="D238" s="176" t="str">
        <f t="shared" si="1"/>
        <v/>
      </c>
      <c r="E238" s="167" t="str">
        <f t="shared" si="2"/>
        <v/>
      </c>
      <c r="F238" s="167" t="str">
        <f t="shared" si="3"/>
        <v/>
      </c>
      <c r="G238" s="167" t="str">
        <f t="shared" si="4"/>
        <v/>
      </c>
      <c r="H238" s="167" t="str">
        <f t="shared" si="5"/>
        <v/>
      </c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ht="12.75" customHeight="1">
      <c r="A239" s="153"/>
      <c r="B239" s="153"/>
      <c r="C239" s="153" t="str">
        <f t="shared" si="6"/>
        <v/>
      </c>
      <c r="D239" s="176" t="str">
        <f t="shared" si="1"/>
        <v/>
      </c>
      <c r="E239" s="167" t="str">
        <f t="shared" si="2"/>
        <v/>
      </c>
      <c r="F239" s="167" t="str">
        <f t="shared" si="3"/>
        <v/>
      </c>
      <c r="G239" s="167" t="str">
        <f t="shared" si="4"/>
        <v/>
      </c>
      <c r="H239" s="167" t="str">
        <f t="shared" si="5"/>
        <v/>
      </c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ht="12.75" customHeight="1">
      <c r="A240" s="153"/>
      <c r="B240" s="153"/>
      <c r="C240" s="153" t="str">
        <f t="shared" si="6"/>
        <v/>
      </c>
      <c r="D240" s="176" t="str">
        <f t="shared" si="1"/>
        <v/>
      </c>
      <c r="E240" s="167" t="str">
        <f t="shared" si="2"/>
        <v/>
      </c>
      <c r="F240" s="167" t="str">
        <f t="shared" si="3"/>
        <v/>
      </c>
      <c r="G240" s="167" t="str">
        <f t="shared" si="4"/>
        <v/>
      </c>
      <c r="H240" s="167" t="str">
        <f t="shared" si="5"/>
        <v/>
      </c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ht="12.75" customHeight="1">
      <c r="A241" s="153"/>
      <c r="B241" s="153"/>
      <c r="C241" s="153" t="str">
        <f t="shared" si="6"/>
        <v/>
      </c>
      <c r="D241" s="176" t="str">
        <f t="shared" si="1"/>
        <v/>
      </c>
      <c r="E241" s="167" t="str">
        <f t="shared" si="2"/>
        <v/>
      </c>
      <c r="F241" s="167" t="str">
        <f t="shared" si="3"/>
        <v/>
      </c>
      <c r="G241" s="167" t="str">
        <f t="shared" si="4"/>
        <v/>
      </c>
      <c r="H241" s="167" t="str">
        <f t="shared" si="5"/>
        <v/>
      </c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ht="12.75" customHeight="1">
      <c r="A242" s="153"/>
      <c r="B242" s="153"/>
      <c r="C242" s="153" t="str">
        <f t="shared" si="6"/>
        <v/>
      </c>
      <c r="D242" s="176" t="str">
        <f t="shared" si="1"/>
        <v/>
      </c>
      <c r="E242" s="167" t="str">
        <f t="shared" si="2"/>
        <v/>
      </c>
      <c r="F242" s="167" t="str">
        <f t="shared" si="3"/>
        <v/>
      </c>
      <c r="G242" s="167" t="str">
        <f t="shared" si="4"/>
        <v/>
      </c>
      <c r="H242" s="167" t="str">
        <f t="shared" si="5"/>
        <v/>
      </c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ht="12.75" customHeight="1">
      <c r="A243" s="153"/>
      <c r="B243" s="153"/>
      <c r="C243" s="153" t="str">
        <f t="shared" si="6"/>
        <v/>
      </c>
      <c r="D243" s="176" t="str">
        <f t="shared" si="1"/>
        <v/>
      </c>
      <c r="E243" s="167" t="str">
        <f t="shared" si="2"/>
        <v/>
      </c>
      <c r="F243" s="167" t="str">
        <f t="shared" si="3"/>
        <v/>
      </c>
      <c r="G243" s="167" t="str">
        <f t="shared" si="4"/>
        <v/>
      </c>
      <c r="H243" s="167" t="str">
        <f t="shared" si="5"/>
        <v/>
      </c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ht="12.75" customHeight="1">
      <c r="A244" s="153"/>
      <c r="B244" s="153"/>
      <c r="C244" s="153" t="str">
        <f t="shared" si="6"/>
        <v/>
      </c>
      <c r="D244" s="176" t="str">
        <f t="shared" si="1"/>
        <v/>
      </c>
      <c r="E244" s="167" t="str">
        <f t="shared" si="2"/>
        <v/>
      </c>
      <c r="F244" s="167" t="str">
        <f t="shared" si="3"/>
        <v/>
      </c>
      <c r="G244" s="167" t="str">
        <f t="shared" si="4"/>
        <v/>
      </c>
      <c r="H244" s="167" t="str">
        <f t="shared" si="5"/>
        <v/>
      </c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ht="12.75" customHeight="1">
      <c r="A245" s="153"/>
      <c r="B245" s="153"/>
      <c r="C245" s="153" t="str">
        <f t="shared" si="6"/>
        <v/>
      </c>
      <c r="D245" s="176" t="str">
        <f t="shared" si="1"/>
        <v/>
      </c>
      <c r="E245" s="167" t="str">
        <f t="shared" si="2"/>
        <v/>
      </c>
      <c r="F245" s="167" t="str">
        <f t="shared" si="3"/>
        <v/>
      </c>
      <c r="G245" s="167" t="str">
        <f t="shared" si="4"/>
        <v/>
      </c>
      <c r="H245" s="167" t="str">
        <f t="shared" si="5"/>
        <v/>
      </c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ht="12.75" customHeight="1">
      <c r="A246" s="153"/>
      <c r="B246" s="153"/>
      <c r="C246" s="153" t="str">
        <f t="shared" si="6"/>
        <v/>
      </c>
      <c r="D246" s="176" t="str">
        <f t="shared" si="1"/>
        <v/>
      </c>
      <c r="E246" s="167" t="str">
        <f t="shared" si="2"/>
        <v/>
      </c>
      <c r="F246" s="167" t="str">
        <f t="shared" si="3"/>
        <v/>
      </c>
      <c r="G246" s="167" t="str">
        <f t="shared" si="4"/>
        <v/>
      </c>
      <c r="H246" s="167" t="str">
        <f t="shared" si="5"/>
        <v/>
      </c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</row>
    <row r="247" ht="12.75" customHeight="1">
      <c r="A247" s="153"/>
      <c r="B247" s="153"/>
      <c r="C247" s="153" t="str">
        <f t="shared" si="6"/>
        <v/>
      </c>
      <c r="D247" s="176" t="str">
        <f t="shared" si="1"/>
        <v/>
      </c>
      <c r="E247" s="167" t="str">
        <f t="shared" si="2"/>
        <v/>
      </c>
      <c r="F247" s="167" t="str">
        <f t="shared" si="3"/>
        <v/>
      </c>
      <c r="G247" s="167" t="str">
        <f t="shared" si="4"/>
        <v/>
      </c>
      <c r="H247" s="167" t="str">
        <f t="shared" si="5"/>
        <v/>
      </c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</row>
    <row r="248" ht="12.75" customHeight="1">
      <c r="A248" s="153"/>
      <c r="B248" s="153"/>
      <c r="C248" s="153" t="str">
        <f t="shared" si="6"/>
        <v/>
      </c>
      <c r="D248" s="176" t="str">
        <f t="shared" si="1"/>
        <v/>
      </c>
      <c r="E248" s="167" t="str">
        <f t="shared" si="2"/>
        <v/>
      </c>
      <c r="F248" s="167" t="str">
        <f t="shared" si="3"/>
        <v/>
      </c>
      <c r="G248" s="167" t="str">
        <f t="shared" si="4"/>
        <v/>
      </c>
      <c r="H248" s="167" t="str">
        <f t="shared" si="5"/>
        <v/>
      </c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</row>
    <row r="249" ht="12.75" customHeight="1">
      <c r="A249" s="153"/>
      <c r="B249" s="153"/>
      <c r="C249" s="153" t="str">
        <f t="shared" si="6"/>
        <v/>
      </c>
      <c r="D249" s="176" t="str">
        <f t="shared" si="1"/>
        <v/>
      </c>
      <c r="E249" s="167" t="str">
        <f t="shared" si="2"/>
        <v/>
      </c>
      <c r="F249" s="167" t="str">
        <f t="shared" si="3"/>
        <v/>
      </c>
      <c r="G249" s="167" t="str">
        <f t="shared" si="4"/>
        <v/>
      </c>
      <c r="H249" s="167" t="str">
        <f t="shared" si="5"/>
        <v/>
      </c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</row>
    <row r="250" ht="12.75" customHeight="1">
      <c r="A250" s="153"/>
      <c r="B250" s="153"/>
      <c r="C250" s="153" t="str">
        <f t="shared" si="6"/>
        <v/>
      </c>
      <c r="D250" s="176" t="str">
        <f t="shared" si="1"/>
        <v/>
      </c>
      <c r="E250" s="167" t="str">
        <f t="shared" si="2"/>
        <v/>
      </c>
      <c r="F250" s="167" t="str">
        <f t="shared" si="3"/>
        <v/>
      </c>
      <c r="G250" s="167" t="str">
        <f t="shared" si="4"/>
        <v/>
      </c>
      <c r="H250" s="167" t="str">
        <f t="shared" si="5"/>
        <v/>
      </c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</row>
    <row r="251" ht="12.75" customHeight="1">
      <c r="A251" s="153"/>
      <c r="B251" s="153"/>
      <c r="C251" s="153" t="str">
        <f t="shared" si="6"/>
        <v/>
      </c>
      <c r="D251" s="176" t="str">
        <f t="shared" si="1"/>
        <v/>
      </c>
      <c r="E251" s="167" t="str">
        <f t="shared" si="2"/>
        <v/>
      </c>
      <c r="F251" s="167" t="str">
        <f t="shared" si="3"/>
        <v/>
      </c>
      <c r="G251" s="167" t="str">
        <f t="shared" si="4"/>
        <v/>
      </c>
      <c r="H251" s="167" t="str">
        <f t="shared" si="5"/>
        <v/>
      </c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</row>
    <row r="252" ht="12.75" customHeight="1">
      <c r="A252" s="153"/>
      <c r="B252" s="153"/>
      <c r="C252" s="153" t="str">
        <f t="shared" si="6"/>
        <v/>
      </c>
      <c r="D252" s="176" t="str">
        <f t="shared" si="1"/>
        <v/>
      </c>
      <c r="E252" s="167" t="str">
        <f t="shared" si="2"/>
        <v/>
      </c>
      <c r="F252" s="167" t="str">
        <f t="shared" si="3"/>
        <v/>
      </c>
      <c r="G252" s="167" t="str">
        <f t="shared" si="4"/>
        <v/>
      </c>
      <c r="H252" s="167" t="str">
        <f t="shared" si="5"/>
        <v/>
      </c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</row>
    <row r="253" ht="12.75" customHeight="1">
      <c r="A253" s="153"/>
      <c r="B253" s="153"/>
      <c r="C253" s="153" t="str">
        <f t="shared" si="6"/>
        <v/>
      </c>
      <c r="D253" s="176" t="str">
        <f t="shared" si="1"/>
        <v/>
      </c>
      <c r="E253" s="167" t="str">
        <f t="shared" si="2"/>
        <v/>
      </c>
      <c r="F253" s="167" t="str">
        <f t="shared" si="3"/>
        <v/>
      </c>
      <c r="G253" s="167" t="str">
        <f t="shared" si="4"/>
        <v/>
      </c>
      <c r="H253" s="167" t="str">
        <f t="shared" si="5"/>
        <v/>
      </c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</row>
    <row r="254" ht="12.75" customHeight="1">
      <c r="A254" s="153"/>
      <c r="B254" s="153"/>
      <c r="C254" s="153" t="str">
        <f t="shared" si="6"/>
        <v/>
      </c>
      <c r="D254" s="176" t="str">
        <f t="shared" si="1"/>
        <v/>
      </c>
      <c r="E254" s="167" t="str">
        <f t="shared" si="2"/>
        <v/>
      </c>
      <c r="F254" s="167" t="str">
        <f t="shared" si="3"/>
        <v/>
      </c>
      <c r="G254" s="167" t="str">
        <f t="shared" si="4"/>
        <v/>
      </c>
      <c r="H254" s="167" t="str">
        <f t="shared" si="5"/>
        <v/>
      </c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</row>
    <row r="255" ht="12.75" customHeight="1">
      <c r="A255" s="153"/>
      <c r="B255" s="153"/>
      <c r="C255" s="153" t="str">
        <f t="shared" si="6"/>
        <v/>
      </c>
      <c r="D255" s="176" t="str">
        <f t="shared" si="1"/>
        <v/>
      </c>
      <c r="E255" s="167" t="str">
        <f t="shared" si="2"/>
        <v/>
      </c>
      <c r="F255" s="167" t="str">
        <f t="shared" si="3"/>
        <v/>
      </c>
      <c r="G255" s="167" t="str">
        <f t="shared" si="4"/>
        <v/>
      </c>
      <c r="H255" s="167" t="str">
        <f t="shared" si="5"/>
        <v/>
      </c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</row>
    <row r="256" ht="12.75" customHeight="1">
      <c r="A256" s="153"/>
      <c r="B256" s="153"/>
      <c r="C256" s="153" t="str">
        <f t="shared" si="6"/>
        <v/>
      </c>
      <c r="D256" s="176" t="str">
        <f t="shared" si="1"/>
        <v/>
      </c>
      <c r="E256" s="167" t="str">
        <f t="shared" si="2"/>
        <v/>
      </c>
      <c r="F256" s="167" t="str">
        <f t="shared" si="3"/>
        <v/>
      </c>
      <c r="G256" s="167" t="str">
        <f t="shared" si="4"/>
        <v/>
      </c>
      <c r="H256" s="167" t="str">
        <f t="shared" si="5"/>
        <v/>
      </c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</row>
    <row r="257" ht="12.75" customHeight="1">
      <c r="A257" s="153"/>
      <c r="B257" s="153"/>
      <c r="C257" s="153" t="str">
        <f t="shared" si="6"/>
        <v/>
      </c>
      <c r="D257" s="176" t="str">
        <f t="shared" si="1"/>
        <v/>
      </c>
      <c r="E257" s="167" t="str">
        <f t="shared" si="2"/>
        <v/>
      </c>
      <c r="F257" s="167" t="str">
        <f t="shared" si="3"/>
        <v/>
      </c>
      <c r="G257" s="167" t="str">
        <f t="shared" si="4"/>
        <v/>
      </c>
      <c r="H257" s="167" t="str">
        <f t="shared" si="5"/>
        <v/>
      </c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</row>
    <row r="258" ht="12.75" customHeight="1">
      <c r="A258" s="153"/>
      <c r="B258" s="153"/>
      <c r="C258" s="153" t="str">
        <f t="shared" si="6"/>
        <v/>
      </c>
      <c r="D258" s="176" t="str">
        <f t="shared" si="1"/>
        <v/>
      </c>
      <c r="E258" s="167" t="str">
        <f t="shared" si="2"/>
        <v/>
      </c>
      <c r="F258" s="167" t="str">
        <f t="shared" si="3"/>
        <v/>
      </c>
      <c r="G258" s="167" t="str">
        <f t="shared" si="4"/>
        <v/>
      </c>
      <c r="H258" s="167" t="str">
        <f t="shared" si="5"/>
        <v/>
      </c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</row>
    <row r="259" ht="12.75" customHeight="1">
      <c r="A259" s="153"/>
      <c r="B259" s="153"/>
      <c r="C259" s="153" t="str">
        <f t="shared" si="6"/>
        <v/>
      </c>
      <c r="D259" s="176" t="str">
        <f t="shared" si="1"/>
        <v/>
      </c>
      <c r="E259" s="167" t="str">
        <f t="shared" si="2"/>
        <v/>
      </c>
      <c r="F259" s="167" t="str">
        <f t="shared" si="3"/>
        <v/>
      </c>
      <c r="G259" s="167" t="str">
        <f t="shared" si="4"/>
        <v/>
      </c>
      <c r="H259" s="167" t="str">
        <f t="shared" si="5"/>
        <v/>
      </c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</row>
    <row r="260" ht="12.75" customHeight="1">
      <c r="A260" s="153"/>
      <c r="B260" s="153"/>
      <c r="C260" s="153" t="str">
        <f t="shared" si="6"/>
        <v/>
      </c>
      <c r="D260" s="176" t="str">
        <f t="shared" si="1"/>
        <v/>
      </c>
      <c r="E260" s="167" t="str">
        <f t="shared" si="2"/>
        <v/>
      </c>
      <c r="F260" s="167" t="str">
        <f t="shared" si="3"/>
        <v/>
      </c>
      <c r="G260" s="167" t="str">
        <f t="shared" si="4"/>
        <v/>
      </c>
      <c r="H260" s="167" t="str">
        <f t="shared" si="5"/>
        <v/>
      </c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</row>
    <row r="261" ht="12.75" customHeight="1">
      <c r="A261" s="153"/>
      <c r="B261" s="153"/>
      <c r="C261" s="153" t="str">
        <f t="shared" si="6"/>
        <v/>
      </c>
      <c r="D261" s="176" t="str">
        <f t="shared" si="1"/>
        <v/>
      </c>
      <c r="E261" s="167" t="str">
        <f t="shared" si="2"/>
        <v/>
      </c>
      <c r="F261" s="167" t="str">
        <f t="shared" si="3"/>
        <v/>
      </c>
      <c r="G261" s="167" t="str">
        <f t="shared" si="4"/>
        <v/>
      </c>
      <c r="H261" s="167" t="str">
        <f t="shared" si="5"/>
        <v/>
      </c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</row>
    <row r="262" ht="12.75" customHeight="1">
      <c r="A262" s="153"/>
      <c r="B262" s="153"/>
      <c r="C262" s="153" t="str">
        <f t="shared" si="6"/>
        <v/>
      </c>
      <c r="D262" s="176" t="str">
        <f t="shared" si="1"/>
        <v/>
      </c>
      <c r="E262" s="167" t="str">
        <f t="shared" si="2"/>
        <v/>
      </c>
      <c r="F262" s="167" t="str">
        <f t="shared" si="3"/>
        <v/>
      </c>
      <c r="G262" s="167" t="str">
        <f t="shared" si="4"/>
        <v/>
      </c>
      <c r="H262" s="167" t="str">
        <f t="shared" si="5"/>
        <v/>
      </c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</row>
    <row r="263" ht="12.75" customHeight="1">
      <c r="A263" s="153"/>
      <c r="B263" s="153"/>
      <c r="C263" s="153" t="str">
        <f t="shared" si="6"/>
        <v/>
      </c>
      <c r="D263" s="176" t="str">
        <f t="shared" si="1"/>
        <v/>
      </c>
      <c r="E263" s="167" t="str">
        <f t="shared" si="2"/>
        <v/>
      </c>
      <c r="F263" s="167" t="str">
        <f t="shared" si="3"/>
        <v/>
      </c>
      <c r="G263" s="167" t="str">
        <f t="shared" si="4"/>
        <v/>
      </c>
      <c r="H263" s="167" t="str">
        <f t="shared" si="5"/>
        <v/>
      </c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</row>
    <row r="264" ht="12.75" customHeight="1">
      <c r="A264" s="153"/>
      <c r="B264" s="153"/>
      <c r="C264" s="153" t="str">
        <f t="shared" si="6"/>
        <v/>
      </c>
      <c r="D264" s="176" t="str">
        <f t="shared" si="1"/>
        <v/>
      </c>
      <c r="E264" s="167" t="str">
        <f t="shared" si="2"/>
        <v/>
      </c>
      <c r="F264" s="167" t="str">
        <f t="shared" si="3"/>
        <v/>
      </c>
      <c r="G264" s="167" t="str">
        <f t="shared" si="4"/>
        <v/>
      </c>
      <c r="H264" s="167" t="str">
        <f t="shared" si="5"/>
        <v/>
      </c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</row>
    <row r="265" ht="12.75" customHeight="1">
      <c r="A265" s="153"/>
      <c r="B265" s="153"/>
      <c r="C265" s="153" t="str">
        <f t="shared" si="6"/>
        <v/>
      </c>
      <c r="D265" s="176" t="str">
        <f t="shared" si="1"/>
        <v/>
      </c>
      <c r="E265" s="167" t="str">
        <f t="shared" si="2"/>
        <v/>
      </c>
      <c r="F265" s="167" t="str">
        <f t="shared" si="3"/>
        <v/>
      </c>
      <c r="G265" s="167" t="str">
        <f t="shared" si="4"/>
        <v/>
      </c>
      <c r="H265" s="167" t="str">
        <f t="shared" si="5"/>
        <v/>
      </c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</row>
    <row r="266" ht="12.75" customHeight="1">
      <c r="A266" s="153"/>
      <c r="B266" s="153"/>
      <c r="C266" s="153" t="str">
        <f t="shared" si="6"/>
        <v/>
      </c>
      <c r="D266" s="176" t="str">
        <f t="shared" si="1"/>
        <v/>
      </c>
      <c r="E266" s="167" t="str">
        <f t="shared" si="2"/>
        <v/>
      </c>
      <c r="F266" s="167" t="str">
        <f t="shared" si="3"/>
        <v/>
      </c>
      <c r="G266" s="167" t="str">
        <f t="shared" si="4"/>
        <v/>
      </c>
      <c r="H266" s="167" t="str">
        <f t="shared" si="5"/>
        <v/>
      </c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</row>
    <row r="267" ht="12.75" customHeight="1">
      <c r="A267" s="153"/>
      <c r="B267" s="153"/>
      <c r="C267" s="153" t="str">
        <f t="shared" si="6"/>
        <v/>
      </c>
      <c r="D267" s="176" t="str">
        <f t="shared" si="1"/>
        <v/>
      </c>
      <c r="E267" s="167" t="str">
        <f t="shared" si="2"/>
        <v/>
      </c>
      <c r="F267" s="167" t="str">
        <f t="shared" si="3"/>
        <v/>
      </c>
      <c r="G267" s="167" t="str">
        <f t="shared" si="4"/>
        <v/>
      </c>
      <c r="H267" s="167" t="str">
        <f t="shared" si="5"/>
        <v/>
      </c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</row>
    <row r="268" ht="12.75" customHeight="1">
      <c r="A268" s="153"/>
      <c r="B268" s="153"/>
      <c r="C268" s="153" t="str">
        <f t="shared" si="6"/>
        <v/>
      </c>
      <c r="D268" s="176" t="str">
        <f t="shared" si="1"/>
        <v/>
      </c>
      <c r="E268" s="167" t="str">
        <f t="shared" si="2"/>
        <v/>
      </c>
      <c r="F268" s="167" t="str">
        <f t="shared" si="3"/>
        <v/>
      </c>
      <c r="G268" s="167" t="str">
        <f t="shared" si="4"/>
        <v/>
      </c>
      <c r="H268" s="167" t="str">
        <f t="shared" si="5"/>
        <v/>
      </c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</row>
    <row r="269" ht="12.75" customHeight="1">
      <c r="A269" s="153"/>
      <c r="B269" s="153"/>
      <c r="C269" s="153" t="str">
        <f t="shared" si="6"/>
        <v/>
      </c>
      <c r="D269" s="176" t="str">
        <f t="shared" si="1"/>
        <v/>
      </c>
      <c r="E269" s="167" t="str">
        <f t="shared" si="2"/>
        <v/>
      </c>
      <c r="F269" s="167" t="str">
        <f t="shared" si="3"/>
        <v/>
      </c>
      <c r="G269" s="167" t="str">
        <f t="shared" si="4"/>
        <v/>
      </c>
      <c r="H269" s="167" t="str">
        <f t="shared" si="5"/>
        <v/>
      </c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</row>
    <row r="270" ht="12.75" customHeight="1">
      <c r="A270" s="153"/>
      <c r="B270" s="153"/>
      <c r="C270" s="153" t="str">
        <f t="shared" si="6"/>
        <v/>
      </c>
      <c r="D270" s="176" t="str">
        <f t="shared" si="1"/>
        <v/>
      </c>
      <c r="E270" s="167" t="str">
        <f t="shared" si="2"/>
        <v/>
      </c>
      <c r="F270" s="167" t="str">
        <f t="shared" si="3"/>
        <v/>
      </c>
      <c r="G270" s="167" t="str">
        <f t="shared" si="4"/>
        <v/>
      </c>
      <c r="H270" s="167" t="str">
        <f t="shared" si="5"/>
        <v/>
      </c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</row>
    <row r="271" ht="12.75" customHeight="1">
      <c r="A271" s="153"/>
      <c r="B271" s="153"/>
      <c r="C271" s="153" t="str">
        <f t="shared" si="6"/>
        <v/>
      </c>
      <c r="D271" s="176" t="str">
        <f t="shared" si="1"/>
        <v/>
      </c>
      <c r="E271" s="167" t="str">
        <f t="shared" si="2"/>
        <v/>
      </c>
      <c r="F271" s="167" t="str">
        <f t="shared" si="3"/>
        <v/>
      </c>
      <c r="G271" s="167" t="str">
        <f t="shared" si="4"/>
        <v/>
      </c>
      <c r="H271" s="167" t="str">
        <f t="shared" si="5"/>
        <v/>
      </c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</row>
    <row r="272" ht="12.75" customHeight="1">
      <c r="A272" s="153"/>
      <c r="B272" s="153"/>
      <c r="C272" s="153" t="str">
        <f t="shared" si="6"/>
        <v/>
      </c>
      <c r="D272" s="176" t="str">
        <f t="shared" si="1"/>
        <v/>
      </c>
      <c r="E272" s="167" t="str">
        <f t="shared" si="2"/>
        <v/>
      </c>
      <c r="F272" s="167" t="str">
        <f t="shared" si="3"/>
        <v/>
      </c>
      <c r="G272" s="167" t="str">
        <f t="shared" si="4"/>
        <v/>
      </c>
      <c r="H272" s="167" t="str">
        <f t="shared" si="5"/>
        <v/>
      </c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</row>
    <row r="273" ht="12.75" customHeight="1">
      <c r="A273" s="153"/>
      <c r="B273" s="153"/>
      <c r="C273" s="153" t="str">
        <f t="shared" si="6"/>
        <v/>
      </c>
      <c r="D273" s="176" t="str">
        <f t="shared" si="1"/>
        <v/>
      </c>
      <c r="E273" s="167" t="str">
        <f t="shared" si="2"/>
        <v/>
      </c>
      <c r="F273" s="167" t="str">
        <f t="shared" si="3"/>
        <v/>
      </c>
      <c r="G273" s="167" t="str">
        <f t="shared" si="4"/>
        <v/>
      </c>
      <c r="H273" s="167" t="str">
        <f t="shared" si="5"/>
        <v/>
      </c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</row>
    <row r="274" ht="12.75" customHeight="1">
      <c r="A274" s="153"/>
      <c r="B274" s="153"/>
      <c r="C274" s="153" t="str">
        <f t="shared" si="6"/>
        <v/>
      </c>
      <c r="D274" s="176" t="str">
        <f t="shared" si="1"/>
        <v/>
      </c>
      <c r="E274" s="167" t="str">
        <f t="shared" si="2"/>
        <v/>
      </c>
      <c r="F274" s="167" t="str">
        <f t="shared" si="3"/>
        <v/>
      </c>
      <c r="G274" s="167" t="str">
        <f t="shared" si="4"/>
        <v/>
      </c>
      <c r="H274" s="167" t="str">
        <f t="shared" si="5"/>
        <v/>
      </c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</row>
    <row r="275" ht="12.75" customHeight="1">
      <c r="A275" s="153"/>
      <c r="B275" s="153"/>
      <c r="C275" s="153" t="str">
        <f t="shared" si="6"/>
        <v/>
      </c>
      <c r="D275" s="176" t="str">
        <f t="shared" si="1"/>
        <v/>
      </c>
      <c r="E275" s="167" t="str">
        <f t="shared" si="2"/>
        <v/>
      </c>
      <c r="F275" s="167" t="str">
        <f t="shared" si="3"/>
        <v/>
      </c>
      <c r="G275" s="167" t="str">
        <f t="shared" si="4"/>
        <v/>
      </c>
      <c r="H275" s="167" t="str">
        <f t="shared" si="5"/>
        <v/>
      </c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</row>
    <row r="276" ht="12.75" customHeight="1">
      <c r="A276" s="153"/>
      <c r="B276" s="153"/>
      <c r="C276" s="153" t="str">
        <f t="shared" si="6"/>
        <v/>
      </c>
      <c r="D276" s="176" t="str">
        <f t="shared" si="1"/>
        <v/>
      </c>
      <c r="E276" s="167" t="str">
        <f t="shared" si="2"/>
        <v/>
      </c>
      <c r="F276" s="167" t="str">
        <f t="shared" si="3"/>
        <v/>
      </c>
      <c r="G276" s="167" t="str">
        <f t="shared" si="4"/>
        <v/>
      </c>
      <c r="H276" s="167" t="str">
        <f t="shared" si="5"/>
        <v/>
      </c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</row>
    <row r="277" ht="12.75" customHeight="1">
      <c r="A277" s="153"/>
      <c r="B277" s="153"/>
      <c r="C277" s="153" t="str">
        <f t="shared" si="6"/>
        <v/>
      </c>
      <c r="D277" s="176" t="str">
        <f t="shared" si="1"/>
        <v/>
      </c>
      <c r="E277" s="167" t="str">
        <f t="shared" si="2"/>
        <v/>
      </c>
      <c r="F277" s="167" t="str">
        <f t="shared" si="3"/>
        <v/>
      </c>
      <c r="G277" s="167" t="str">
        <f t="shared" si="4"/>
        <v/>
      </c>
      <c r="H277" s="167" t="str">
        <f t="shared" si="5"/>
        <v/>
      </c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</row>
    <row r="278" ht="12.75" customHeight="1">
      <c r="A278" s="153"/>
      <c r="B278" s="153"/>
      <c r="C278" s="153" t="str">
        <f t="shared" si="6"/>
        <v/>
      </c>
      <c r="D278" s="176" t="str">
        <f t="shared" si="1"/>
        <v/>
      </c>
      <c r="E278" s="167" t="str">
        <f t="shared" si="2"/>
        <v/>
      </c>
      <c r="F278" s="167" t="str">
        <f t="shared" si="3"/>
        <v/>
      </c>
      <c r="G278" s="167" t="str">
        <f t="shared" si="4"/>
        <v/>
      </c>
      <c r="H278" s="167" t="str">
        <f t="shared" si="5"/>
        <v/>
      </c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</row>
    <row r="279" ht="12.75" customHeight="1">
      <c r="A279" s="153"/>
      <c r="B279" s="153"/>
      <c r="C279" s="153" t="str">
        <f t="shared" si="6"/>
        <v/>
      </c>
      <c r="D279" s="176" t="str">
        <f t="shared" si="1"/>
        <v/>
      </c>
      <c r="E279" s="167" t="str">
        <f t="shared" si="2"/>
        <v/>
      </c>
      <c r="F279" s="167" t="str">
        <f t="shared" si="3"/>
        <v/>
      </c>
      <c r="G279" s="167" t="str">
        <f t="shared" si="4"/>
        <v/>
      </c>
      <c r="H279" s="167" t="str">
        <f t="shared" si="5"/>
        <v/>
      </c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</row>
    <row r="280" ht="12.75" customHeight="1">
      <c r="A280" s="153"/>
      <c r="B280" s="153"/>
      <c r="C280" s="153" t="str">
        <f t="shared" si="6"/>
        <v/>
      </c>
      <c r="D280" s="176" t="str">
        <f t="shared" si="1"/>
        <v/>
      </c>
      <c r="E280" s="167" t="str">
        <f t="shared" si="2"/>
        <v/>
      </c>
      <c r="F280" s="167" t="str">
        <f t="shared" si="3"/>
        <v/>
      </c>
      <c r="G280" s="167" t="str">
        <f t="shared" si="4"/>
        <v/>
      </c>
      <c r="H280" s="167" t="str">
        <f t="shared" si="5"/>
        <v/>
      </c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</row>
    <row r="281" ht="12.75" customHeight="1">
      <c r="A281" s="153"/>
      <c r="B281" s="153"/>
      <c r="C281" s="153" t="str">
        <f t="shared" si="6"/>
        <v/>
      </c>
      <c r="D281" s="176" t="str">
        <f t="shared" si="1"/>
        <v/>
      </c>
      <c r="E281" s="167" t="str">
        <f t="shared" si="2"/>
        <v/>
      </c>
      <c r="F281" s="167" t="str">
        <f t="shared" si="3"/>
        <v/>
      </c>
      <c r="G281" s="167" t="str">
        <f t="shared" si="4"/>
        <v/>
      </c>
      <c r="H281" s="167" t="str">
        <f t="shared" si="5"/>
        <v/>
      </c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</row>
    <row r="282" ht="12.75" customHeight="1">
      <c r="A282" s="153"/>
      <c r="B282" s="153"/>
      <c r="C282" s="153" t="str">
        <f t="shared" si="6"/>
        <v/>
      </c>
      <c r="D282" s="176" t="str">
        <f t="shared" si="1"/>
        <v/>
      </c>
      <c r="E282" s="167" t="str">
        <f t="shared" si="2"/>
        <v/>
      </c>
      <c r="F282" s="167" t="str">
        <f t="shared" si="3"/>
        <v/>
      </c>
      <c r="G282" s="167" t="str">
        <f t="shared" si="4"/>
        <v/>
      </c>
      <c r="H282" s="167" t="str">
        <f t="shared" si="5"/>
        <v/>
      </c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</row>
    <row r="283" ht="12.75" customHeight="1">
      <c r="A283" s="153"/>
      <c r="B283" s="153"/>
      <c r="C283" s="153" t="str">
        <f t="shared" si="6"/>
        <v/>
      </c>
      <c r="D283" s="176" t="str">
        <f t="shared" si="1"/>
        <v/>
      </c>
      <c r="E283" s="167" t="str">
        <f t="shared" si="2"/>
        <v/>
      </c>
      <c r="F283" s="167" t="str">
        <f t="shared" si="3"/>
        <v/>
      </c>
      <c r="G283" s="167" t="str">
        <f t="shared" si="4"/>
        <v/>
      </c>
      <c r="H283" s="167" t="str">
        <f t="shared" si="5"/>
        <v/>
      </c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</row>
    <row r="284" ht="12.75" customHeight="1">
      <c r="A284" s="153"/>
      <c r="B284" s="153"/>
      <c r="C284" s="153" t="str">
        <f t="shared" si="6"/>
        <v/>
      </c>
      <c r="D284" s="176" t="str">
        <f t="shared" si="1"/>
        <v/>
      </c>
      <c r="E284" s="167" t="str">
        <f t="shared" si="2"/>
        <v/>
      </c>
      <c r="F284" s="167" t="str">
        <f t="shared" si="3"/>
        <v/>
      </c>
      <c r="G284" s="167" t="str">
        <f t="shared" si="4"/>
        <v/>
      </c>
      <c r="H284" s="167" t="str">
        <f t="shared" si="5"/>
        <v/>
      </c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</row>
    <row r="285" ht="12.75" customHeight="1">
      <c r="A285" s="153"/>
      <c r="B285" s="153"/>
      <c r="C285" s="153" t="str">
        <f t="shared" si="6"/>
        <v/>
      </c>
      <c r="D285" s="176" t="str">
        <f t="shared" si="1"/>
        <v/>
      </c>
      <c r="E285" s="167" t="str">
        <f t="shared" si="2"/>
        <v/>
      </c>
      <c r="F285" s="167" t="str">
        <f t="shared" si="3"/>
        <v/>
      </c>
      <c r="G285" s="167" t="str">
        <f t="shared" si="4"/>
        <v/>
      </c>
      <c r="H285" s="167" t="str">
        <f t="shared" si="5"/>
        <v/>
      </c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</row>
    <row r="286" ht="12.75" customHeight="1">
      <c r="A286" s="153"/>
      <c r="B286" s="153"/>
      <c r="C286" s="153" t="str">
        <f t="shared" si="6"/>
        <v/>
      </c>
      <c r="D286" s="176" t="str">
        <f t="shared" si="1"/>
        <v/>
      </c>
      <c r="E286" s="167" t="str">
        <f t="shared" si="2"/>
        <v/>
      </c>
      <c r="F286" s="167" t="str">
        <f t="shared" si="3"/>
        <v/>
      </c>
      <c r="G286" s="167" t="str">
        <f t="shared" si="4"/>
        <v/>
      </c>
      <c r="H286" s="167" t="str">
        <f t="shared" si="5"/>
        <v/>
      </c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</row>
    <row r="287" ht="12.75" customHeight="1">
      <c r="A287" s="153"/>
      <c r="B287" s="153"/>
      <c r="C287" s="153" t="str">
        <f t="shared" si="6"/>
        <v/>
      </c>
      <c r="D287" s="176" t="str">
        <f t="shared" si="1"/>
        <v/>
      </c>
      <c r="E287" s="167" t="str">
        <f t="shared" si="2"/>
        <v/>
      </c>
      <c r="F287" s="167" t="str">
        <f t="shared" si="3"/>
        <v/>
      </c>
      <c r="G287" s="167" t="str">
        <f t="shared" si="4"/>
        <v/>
      </c>
      <c r="H287" s="167" t="str">
        <f t="shared" si="5"/>
        <v/>
      </c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</row>
    <row r="288" ht="12.75" customHeight="1">
      <c r="A288" s="153"/>
      <c r="B288" s="153"/>
      <c r="C288" s="153" t="str">
        <f t="shared" si="6"/>
        <v/>
      </c>
      <c r="D288" s="176" t="str">
        <f t="shared" si="1"/>
        <v/>
      </c>
      <c r="E288" s="167" t="str">
        <f t="shared" si="2"/>
        <v/>
      </c>
      <c r="F288" s="167" t="str">
        <f t="shared" si="3"/>
        <v/>
      </c>
      <c r="G288" s="167" t="str">
        <f t="shared" si="4"/>
        <v/>
      </c>
      <c r="H288" s="167" t="str">
        <f t="shared" si="5"/>
        <v/>
      </c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</row>
    <row r="289" ht="12.75" customHeight="1">
      <c r="A289" s="153"/>
      <c r="B289" s="153"/>
      <c r="C289" s="153" t="str">
        <f t="shared" si="6"/>
        <v/>
      </c>
      <c r="D289" s="176" t="str">
        <f t="shared" si="1"/>
        <v/>
      </c>
      <c r="E289" s="167" t="str">
        <f t="shared" si="2"/>
        <v/>
      </c>
      <c r="F289" s="167" t="str">
        <f t="shared" si="3"/>
        <v/>
      </c>
      <c r="G289" s="167" t="str">
        <f t="shared" si="4"/>
        <v/>
      </c>
      <c r="H289" s="167" t="str">
        <f t="shared" si="5"/>
        <v/>
      </c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</row>
    <row r="290" ht="12.75" customHeight="1">
      <c r="A290" s="153"/>
      <c r="B290" s="153"/>
      <c r="C290" s="153" t="str">
        <f t="shared" si="6"/>
        <v/>
      </c>
      <c r="D290" s="176" t="str">
        <f t="shared" si="1"/>
        <v/>
      </c>
      <c r="E290" s="167" t="str">
        <f t="shared" si="2"/>
        <v/>
      </c>
      <c r="F290" s="167" t="str">
        <f t="shared" si="3"/>
        <v/>
      </c>
      <c r="G290" s="167" t="str">
        <f t="shared" si="4"/>
        <v/>
      </c>
      <c r="H290" s="167" t="str">
        <f t="shared" si="5"/>
        <v/>
      </c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</row>
    <row r="291" ht="12.75" customHeight="1">
      <c r="A291" s="153"/>
      <c r="B291" s="153"/>
      <c r="C291" s="153" t="str">
        <f t="shared" si="6"/>
        <v/>
      </c>
      <c r="D291" s="176" t="str">
        <f t="shared" si="1"/>
        <v/>
      </c>
      <c r="E291" s="167" t="str">
        <f t="shared" si="2"/>
        <v/>
      </c>
      <c r="F291" s="167" t="str">
        <f t="shared" si="3"/>
        <v/>
      </c>
      <c r="G291" s="167" t="str">
        <f t="shared" si="4"/>
        <v/>
      </c>
      <c r="H291" s="167" t="str">
        <f t="shared" si="5"/>
        <v/>
      </c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</row>
    <row r="292" ht="12.75" customHeight="1">
      <c r="A292" s="153"/>
      <c r="B292" s="153"/>
      <c r="C292" s="153" t="str">
        <f t="shared" si="6"/>
        <v/>
      </c>
      <c r="D292" s="176" t="str">
        <f t="shared" si="1"/>
        <v/>
      </c>
      <c r="E292" s="167" t="str">
        <f t="shared" si="2"/>
        <v/>
      </c>
      <c r="F292" s="167" t="str">
        <f t="shared" si="3"/>
        <v/>
      </c>
      <c r="G292" s="167" t="str">
        <f t="shared" si="4"/>
        <v/>
      </c>
      <c r="H292" s="167" t="str">
        <f t="shared" si="5"/>
        <v/>
      </c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</row>
    <row r="293" ht="12.75" customHeight="1">
      <c r="A293" s="153"/>
      <c r="B293" s="153"/>
      <c r="C293" s="153" t="str">
        <f t="shared" si="6"/>
        <v/>
      </c>
      <c r="D293" s="176" t="str">
        <f t="shared" si="1"/>
        <v/>
      </c>
      <c r="E293" s="167" t="str">
        <f t="shared" si="2"/>
        <v/>
      </c>
      <c r="F293" s="167" t="str">
        <f t="shared" si="3"/>
        <v/>
      </c>
      <c r="G293" s="167" t="str">
        <f t="shared" si="4"/>
        <v/>
      </c>
      <c r="H293" s="167" t="str">
        <f t="shared" si="5"/>
        <v/>
      </c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</row>
    <row r="294" ht="12.75" customHeight="1">
      <c r="A294" s="153"/>
      <c r="B294" s="153"/>
      <c r="C294" s="153" t="str">
        <f t="shared" si="6"/>
        <v/>
      </c>
      <c r="D294" s="176" t="str">
        <f t="shared" si="1"/>
        <v/>
      </c>
      <c r="E294" s="167" t="str">
        <f t="shared" si="2"/>
        <v/>
      </c>
      <c r="F294" s="167" t="str">
        <f t="shared" si="3"/>
        <v/>
      </c>
      <c r="G294" s="167" t="str">
        <f t="shared" si="4"/>
        <v/>
      </c>
      <c r="H294" s="167" t="str">
        <f t="shared" si="5"/>
        <v/>
      </c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</row>
    <row r="295" ht="12.75" customHeight="1">
      <c r="A295" s="153"/>
      <c r="B295" s="153"/>
      <c r="C295" s="153" t="str">
        <f t="shared" si="6"/>
        <v/>
      </c>
      <c r="D295" s="176" t="str">
        <f t="shared" si="1"/>
        <v/>
      </c>
      <c r="E295" s="167" t="str">
        <f t="shared" si="2"/>
        <v/>
      </c>
      <c r="F295" s="167" t="str">
        <f t="shared" si="3"/>
        <v/>
      </c>
      <c r="G295" s="167" t="str">
        <f t="shared" si="4"/>
        <v/>
      </c>
      <c r="H295" s="167" t="str">
        <f t="shared" si="5"/>
        <v/>
      </c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</row>
    <row r="296" ht="12.75" customHeight="1">
      <c r="A296" s="153"/>
      <c r="B296" s="153"/>
      <c r="C296" s="153" t="str">
        <f t="shared" si="6"/>
        <v/>
      </c>
      <c r="D296" s="176" t="str">
        <f t="shared" si="1"/>
        <v/>
      </c>
      <c r="E296" s="167" t="str">
        <f t="shared" si="2"/>
        <v/>
      </c>
      <c r="F296" s="167" t="str">
        <f t="shared" si="3"/>
        <v/>
      </c>
      <c r="G296" s="167" t="str">
        <f t="shared" si="4"/>
        <v/>
      </c>
      <c r="H296" s="167" t="str">
        <f t="shared" si="5"/>
        <v/>
      </c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</row>
    <row r="297" ht="12.75" customHeight="1">
      <c r="A297" s="153"/>
      <c r="B297" s="153"/>
      <c r="C297" s="153" t="str">
        <f t="shared" si="6"/>
        <v/>
      </c>
      <c r="D297" s="176" t="str">
        <f t="shared" si="1"/>
        <v/>
      </c>
      <c r="E297" s="167" t="str">
        <f t="shared" si="2"/>
        <v/>
      </c>
      <c r="F297" s="167" t="str">
        <f t="shared" si="3"/>
        <v/>
      </c>
      <c r="G297" s="167" t="str">
        <f t="shared" si="4"/>
        <v/>
      </c>
      <c r="H297" s="167" t="str">
        <f t="shared" si="5"/>
        <v/>
      </c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</row>
    <row r="298" ht="12.75" customHeight="1">
      <c r="A298" s="153"/>
      <c r="B298" s="153"/>
      <c r="C298" s="153" t="str">
        <f t="shared" si="6"/>
        <v/>
      </c>
      <c r="D298" s="176" t="str">
        <f t="shared" si="1"/>
        <v/>
      </c>
      <c r="E298" s="167" t="str">
        <f t="shared" si="2"/>
        <v/>
      </c>
      <c r="F298" s="167" t="str">
        <f t="shared" si="3"/>
        <v/>
      </c>
      <c r="G298" s="167" t="str">
        <f t="shared" si="4"/>
        <v/>
      </c>
      <c r="H298" s="167" t="str">
        <f t="shared" si="5"/>
        <v/>
      </c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</row>
    <row r="299" ht="12.75" customHeight="1">
      <c r="A299" s="153"/>
      <c r="B299" s="153"/>
      <c r="C299" s="153" t="str">
        <f t="shared" si="6"/>
        <v/>
      </c>
      <c r="D299" s="176" t="str">
        <f t="shared" si="1"/>
        <v/>
      </c>
      <c r="E299" s="167" t="str">
        <f t="shared" si="2"/>
        <v/>
      </c>
      <c r="F299" s="167" t="str">
        <f t="shared" si="3"/>
        <v/>
      </c>
      <c r="G299" s="167" t="str">
        <f t="shared" si="4"/>
        <v/>
      </c>
      <c r="H299" s="167" t="str">
        <f t="shared" si="5"/>
        <v/>
      </c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</row>
    <row r="300" ht="12.75" customHeight="1">
      <c r="A300" s="153"/>
      <c r="B300" s="153"/>
      <c r="C300" s="153" t="str">
        <f t="shared" si="6"/>
        <v/>
      </c>
      <c r="D300" s="176" t="str">
        <f t="shared" si="1"/>
        <v/>
      </c>
      <c r="E300" s="167" t="str">
        <f t="shared" si="2"/>
        <v/>
      </c>
      <c r="F300" s="167" t="str">
        <f t="shared" si="3"/>
        <v/>
      </c>
      <c r="G300" s="167" t="str">
        <f t="shared" si="4"/>
        <v/>
      </c>
      <c r="H300" s="167" t="str">
        <f t="shared" si="5"/>
        <v/>
      </c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</row>
    <row r="301" ht="12.75" customHeight="1">
      <c r="A301" s="153"/>
      <c r="B301" s="153"/>
      <c r="C301" s="153" t="str">
        <f t="shared" si="6"/>
        <v/>
      </c>
      <c r="D301" s="176" t="str">
        <f t="shared" si="1"/>
        <v/>
      </c>
      <c r="E301" s="167" t="str">
        <f t="shared" si="2"/>
        <v/>
      </c>
      <c r="F301" s="167" t="str">
        <f t="shared" si="3"/>
        <v/>
      </c>
      <c r="G301" s="167" t="str">
        <f t="shared" si="4"/>
        <v/>
      </c>
      <c r="H301" s="167" t="str">
        <f t="shared" si="5"/>
        <v/>
      </c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</row>
    <row r="302" ht="12.75" customHeight="1">
      <c r="A302" s="153"/>
      <c r="B302" s="153"/>
      <c r="C302" s="153" t="str">
        <f t="shared" si="6"/>
        <v/>
      </c>
      <c r="D302" s="176" t="str">
        <f t="shared" si="1"/>
        <v/>
      </c>
      <c r="E302" s="167" t="str">
        <f t="shared" si="2"/>
        <v/>
      </c>
      <c r="F302" s="167" t="str">
        <f t="shared" si="3"/>
        <v/>
      </c>
      <c r="G302" s="167" t="str">
        <f t="shared" si="4"/>
        <v/>
      </c>
      <c r="H302" s="167" t="str">
        <f t="shared" si="5"/>
        <v/>
      </c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</row>
    <row r="303" ht="12.75" customHeight="1">
      <c r="A303" s="153"/>
      <c r="B303" s="153"/>
      <c r="C303" s="153" t="str">
        <f t="shared" si="6"/>
        <v/>
      </c>
      <c r="D303" s="176" t="str">
        <f t="shared" si="1"/>
        <v/>
      </c>
      <c r="E303" s="167" t="str">
        <f t="shared" si="2"/>
        <v/>
      </c>
      <c r="F303" s="167" t="str">
        <f t="shared" si="3"/>
        <v/>
      </c>
      <c r="G303" s="167" t="str">
        <f t="shared" si="4"/>
        <v/>
      </c>
      <c r="H303" s="167" t="str">
        <f t="shared" si="5"/>
        <v/>
      </c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</row>
    <row r="304" ht="12.75" customHeight="1">
      <c r="A304" s="153"/>
      <c r="B304" s="153"/>
      <c r="C304" s="153" t="str">
        <f t="shared" si="6"/>
        <v/>
      </c>
      <c r="D304" s="176" t="str">
        <f t="shared" si="1"/>
        <v/>
      </c>
      <c r="E304" s="167" t="str">
        <f t="shared" si="2"/>
        <v/>
      </c>
      <c r="F304" s="167" t="str">
        <f t="shared" si="3"/>
        <v/>
      </c>
      <c r="G304" s="167" t="str">
        <f t="shared" si="4"/>
        <v/>
      </c>
      <c r="H304" s="167" t="str">
        <f t="shared" si="5"/>
        <v/>
      </c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</row>
    <row r="305" ht="12.75" customHeight="1">
      <c r="A305" s="153"/>
      <c r="B305" s="153"/>
      <c r="C305" s="153" t="str">
        <f t="shared" si="6"/>
        <v/>
      </c>
      <c r="D305" s="176" t="str">
        <f t="shared" si="1"/>
        <v/>
      </c>
      <c r="E305" s="167" t="str">
        <f t="shared" si="2"/>
        <v/>
      </c>
      <c r="F305" s="167" t="str">
        <f t="shared" si="3"/>
        <v/>
      </c>
      <c r="G305" s="167" t="str">
        <f t="shared" si="4"/>
        <v/>
      </c>
      <c r="H305" s="167" t="str">
        <f t="shared" si="5"/>
        <v/>
      </c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</row>
    <row r="306" ht="12.75" customHeight="1">
      <c r="A306" s="153"/>
      <c r="B306" s="153"/>
      <c r="C306" s="153" t="str">
        <f t="shared" si="6"/>
        <v/>
      </c>
      <c r="D306" s="176" t="str">
        <f t="shared" si="1"/>
        <v/>
      </c>
      <c r="E306" s="167" t="str">
        <f t="shared" si="2"/>
        <v/>
      </c>
      <c r="F306" s="167" t="str">
        <f t="shared" si="3"/>
        <v/>
      </c>
      <c r="G306" s="167" t="str">
        <f t="shared" si="4"/>
        <v/>
      </c>
      <c r="H306" s="167" t="str">
        <f t="shared" si="5"/>
        <v/>
      </c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</row>
    <row r="307" ht="12.75" customHeight="1">
      <c r="A307" s="153"/>
      <c r="B307" s="153"/>
      <c r="C307" s="153" t="str">
        <f t="shared" si="6"/>
        <v/>
      </c>
      <c r="D307" s="176" t="str">
        <f t="shared" si="1"/>
        <v/>
      </c>
      <c r="E307" s="167" t="str">
        <f t="shared" si="2"/>
        <v/>
      </c>
      <c r="F307" s="167" t="str">
        <f t="shared" si="3"/>
        <v/>
      </c>
      <c r="G307" s="167" t="str">
        <f t="shared" si="4"/>
        <v/>
      </c>
      <c r="H307" s="167" t="str">
        <f t="shared" si="5"/>
        <v/>
      </c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</row>
    <row r="308" ht="12.75" customHeight="1">
      <c r="A308" s="153"/>
      <c r="B308" s="153"/>
      <c r="C308" s="153" t="str">
        <f t="shared" si="6"/>
        <v/>
      </c>
      <c r="D308" s="176" t="str">
        <f t="shared" si="1"/>
        <v/>
      </c>
      <c r="E308" s="167" t="str">
        <f t="shared" si="2"/>
        <v/>
      </c>
      <c r="F308" s="167" t="str">
        <f t="shared" si="3"/>
        <v/>
      </c>
      <c r="G308" s="167" t="str">
        <f t="shared" si="4"/>
        <v/>
      </c>
      <c r="H308" s="167" t="str">
        <f t="shared" si="5"/>
        <v/>
      </c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</row>
    <row r="309" ht="12.75" customHeight="1">
      <c r="A309" s="153"/>
      <c r="B309" s="153"/>
      <c r="C309" s="153" t="str">
        <f t="shared" si="6"/>
        <v/>
      </c>
      <c r="D309" s="176" t="str">
        <f t="shared" si="1"/>
        <v/>
      </c>
      <c r="E309" s="167" t="str">
        <f t="shared" si="2"/>
        <v/>
      </c>
      <c r="F309" s="167" t="str">
        <f t="shared" si="3"/>
        <v/>
      </c>
      <c r="G309" s="167" t="str">
        <f t="shared" si="4"/>
        <v/>
      </c>
      <c r="H309" s="167" t="str">
        <f t="shared" si="5"/>
        <v/>
      </c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</row>
    <row r="310" ht="12.75" customHeight="1">
      <c r="A310" s="153"/>
      <c r="B310" s="153"/>
      <c r="C310" s="153" t="str">
        <f t="shared" si="6"/>
        <v/>
      </c>
      <c r="D310" s="176" t="str">
        <f t="shared" si="1"/>
        <v/>
      </c>
      <c r="E310" s="167" t="str">
        <f t="shared" si="2"/>
        <v/>
      </c>
      <c r="F310" s="167" t="str">
        <f t="shared" si="3"/>
        <v/>
      </c>
      <c r="G310" s="167" t="str">
        <f t="shared" si="4"/>
        <v/>
      </c>
      <c r="H310" s="167" t="str">
        <f t="shared" si="5"/>
        <v/>
      </c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</row>
    <row r="311" ht="12.75" customHeight="1">
      <c r="A311" s="153"/>
      <c r="B311" s="153"/>
      <c r="C311" s="153" t="str">
        <f t="shared" si="6"/>
        <v/>
      </c>
      <c r="D311" s="176" t="str">
        <f t="shared" si="1"/>
        <v/>
      </c>
      <c r="E311" s="167" t="str">
        <f t="shared" si="2"/>
        <v/>
      </c>
      <c r="F311" s="167" t="str">
        <f t="shared" si="3"/>
        <v/>
      </c>
      <c r="G311" s="167" t="str">
        <f t="shared" si="4"/>
        <v/>
      </c>
      <c r="H311" s="167" t="str">
        <f t="shared" si="5"/>
        <v/>
      </c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</row>
    <row r="312" ht="12.75" customHeight="1">
      <c r="A312" s="153"/>
      <c r="B312" s="153"/>
      <c r="C312" s="153" t="str">
        <f t="shared" si="6"/>
        <v/>
      </c>
      <c r="D312" s="176" t="str">
        <f t="shared" si="1"/>
        <v/>
      </c>
      <c r="E312" s="167" t="str">
        <f t="shared" si="2"/>
        <v/>
      </c>
      <c r="F312" s="167" t="str">
        <f t="shared" si="3"/>
        <v/>
      </c>
      <c r="G312" s="167" t="str">
        <f t="shared" si="4"/>
        <v/>
      </c>
      <c r="H312" s="167" t="str">
        <f t="shared" si="5"/>
        <v/>
      </c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</row>
    <row r="313" ht="12.75" customHeight="1">
      <c r="A313" s="153"/>
      <c r="B313" s="153"/>
      <c r="C313" s="153" t="str">
        <f t="shared" si="6"/>
        <v/>
      </c>
      <c r="D313" s="176" t="str">
        <f t="shared" si="1"/>
        <v/>
      </c>
      <c r="E313" s="167" t="str">
        <f t="shared" si="2"/>
        <v/>
      </c>
      <c r="F313" s="167" t="str">
        <f t="shared" si="3"/>
        <v/>
      </c>
      <c r="G313" s="167" t="str">
        <f t="shared" si="4"/>
        <v/>
      </c>
      <c r="H313" s="167" t="str">
        <f t="shared" si="5"/>
        <v/>
      </c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</row>
    <row r="314" ht="12.75" customHeight="1">
      <c r="A314" s="153"/>
      <c r="B314" s="153"/>
      <c r="C314" s="153" t="str">
        <f t="shared" si="6"/>
        <v/>
      </c>
      <c r="D314" s="176" t="str">
        <f t="shared" si="1"/>
        <v/>
      </c>
      <c r="E314" s="167" t="str">
        <f t="shared" si="2"/>
        <v/>
      </c>
      <c r="F314" s="167" t="str">
        <f t="shared" si="3"/>
        <v/>
      </c>
      <c r="G314" s="167" t="str">
        <f t="shared" si="4"/>
        <v/>
      </c>
      <c r="H314" s="167" t="str">
        <f t="shared" si="5"/>
        <v/>
      </c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</row>
    <row r="315" ht="12.75" customHeight="1">
      <c r="A315" s="153"/>
      <c r="B315" s="153"/>
      <c r="C315" s="153" t="str">
        <f t="shared" si="6"/>
        <v/>
      </c>
      <c r="D315" s="176" t="str">
        <f t="shared" si="1"/>
        <v/>
      </c>
      <c r="E315" s="167" t="str">
        <f t="shared" si="2"/>
        <v/>
      </c>
      <c r="F315" s="167" t="str">
        <f t="shared" si="3"/>
        <v/>
      </c>
      <c r="G315" s="167" t="str">
        <f t="shared" si="4"/>
        <v/>
      </c>
      <c r="H315" s="167" t="str">
        <f t="shared" si="5"/>
        <v/>
      </c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</row>
    <row r="316" ht="12.75" customHeight="1">
      <c r="A316" s="153"/>
      <c r="B316" s="153"/>
      <c r="C316" s="153" t="str">
        <f t="shared" si="6"/>
        <v/>
      </c>
      <c r="D316" s="176" t="str">
        <f t="shared" si="1"/>
        <v/>
      </c>
      <c r="E316" s="167" t="str">
        <f t="shared" si="2"/>
        <v/>
      </c>
      <c r="F316" s="167" t="str">
        <f t="shared" si="3"/>
        <v/>
      </c>
      <c r="G316" s="167" t="str">
        <f t="shared" si="4"/>
        <v/>
      </c>
      <c r="H316" s="167" t="str">
        <f t="shared" si="5"/>
        <v/>
      </c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</row>
    <row r="317" ht="12.75" customHeight="1">
      <c r="A317" s="153"/>
      <c r="B317" s="153"/>
      <c r="C317" s="153" t="str">
        <f t="shared" si="6"/>
        <v/>
      </c>
      <c r="D317" s="176" t="str">
        <f t="shared" si="1"/>
        <v/>
      </c>
      <c r="E317" s="167" t="str">
        <f t="shared" si="2"/>
        <v/>
      </c>
      <c r="F317" s="167" t="str">
        <f t="shared" si="3"/>
        <v/>
      </c>
      <c r="G317" s="167" t="str">
        <f t="shared" si="4"/>
        <v/>
      </c>
      <c r="H317" s="167" t="str">
        <f t="shared" si="5"/>
        <v/>
      </c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</row>
    <row r="318" ht="12.75" customHeight="1">
      <c r="A318" s="153"/>
      <c r="B318" s="153"/>
      <c r="C318" s="153" t="str">
        <f t="shared" si="6"/>
        <v/>
      </c>
      <c r="D318" s="176" t="str">
        <f t="shared" si="1"/>
        <v/>
      </c>
      <c r="E318" s="167" t="str">
        <f t="shared" si="2"/>
        <v/>
      </c>
      <c r="F318" s="167" t="str">
        <f t="shared" si="3"/>
        <v/>
      </c>
      <c r="G318" s="167" t="str">
        <f t="shared" si="4"/>
        <v/>
      </c>
      <c r="H318" s="167" t="str">
        <f t="shared" si="5"/>
        <v/>
      </c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</row>
    <row r="319" ht="12.75" customHeight="1">
      <c r="A319" s="153"/>
      <c r="B319" s="153"/>
      <c r="C319" s="153" t="str">
        <f t="shared" si="6"/>
        <v/>
      </c>
      <c r="D319" s="176" t="str">
        <f t="shared" si="1"/>
        <v/>
      </c>
      <c r="E319" s="167" t="str">
        <f t="shared" si="2"/>
        <v/>
      </c>
      <c r="F319" s="167" t="str">
        <f t="shared" si="3"/>
        <v/>
      </c>
      <c r="G319" s="167" t="str">
        <f t="shared" si="4"/>
        <v/>
      </c>
      <c r="H319" s="167" t="str">
        <f t="shared" si="5"/>
        <v/>
      </c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</row>
    <row r="320" ht="12.75" customHeight="1">
      <c r="A320" s="153"/>
      <c r="B320" s="153"/>
      <c r="C320" s="153" t="str">
        <f t="shared" si="6"/>
        <v/>
      </c>
      <c r="D320" s="176" t="str">
        <f t="shared" si="1"/>
        <v/>
      </c>
      <c r="E320" s="167" t="str">
        <f t="shared" si="2"/>
        <v/>
      </c>
      <c r="F320" s="167" t="str">
        <f t="shared" si="3"/>
        <v/>
      </c>
      <c r="G320" s="167" t="str">
        <f t="shared" si="4"/>
        <v/>
      </c>
      <c r="H320" s="167" t="str">
        <f t="shared" si="5"/>
        <v/>
      </c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</row>
    <row r="321" ht="12.75" customHeight="1">
      <c r="A321" s="153"/>
      <c r="B321" s="153"/>
      <c r="C321" s="153" t="str">
        <f t="shared" si="6"/>
        <v/>
      </c>
      <c r="D321" s="176" t="str">
        <f t="shared" si="1"/>
        <v/>
      </c>
      <c r="E321" s="167" t="str">
        <f t="shared" si="2"/>
        <v/>
      </c>
      <c r="F321" s="167" t="str">
        <f t="shared" si="3"/>
        <v/>
      </c>
      <c r="G321" s="167" t="str">
        <f t="shared" si="4"/>
        <v/>
      </c>
      <c r="H321" s="167" t="str">
        <f t="shared" si="5"/>
        <v/>
      </c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</row>
    <row r="322" ht="12.75" customHeight="1">
      <c r="A322" s="153"/>
      <c r="B322" s="153"/>
      <c r="C322" s="153" t="str">
        <f t="shared" si="6"/>
        <v/>
      </c>
      <c r="D322" s="176" t="str">
        <f t="shared" si="1"/>
        <v/>
      </c>
      <c r="E322" s="167" t="str">
        <f t="shared" si="2"/>
        <v/>
      </c>
      <c r="F322" s="167" t="str">
        <f t="shared" si="3"/>
        <v/>
      </c>
      <c r="G322" s="167" t="str">
        <f t="shared" si="4"/>
        <v/>
      </c>
      <c r="H322" s="167" t="str">
        <f t="shared" si="5"/>
        <v/>
      </c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</row>
    <row r="323" ht="12.75" customHeight="1">
      <c r="A323" s="153"/>
      <c r="B323" s="153"/>
      <c r="C323" s="153" t="str">
        <f t="shared" si="6"/>
        <v/>
      </c>
      <c r="D323" s="176" t="str">
        <f t="shared" si="1"/>
        <v/>
      </c>
      <c r="E323" s="167" t="str">
        <f t="shared" si="2"/>
        <v/>
      </c>
      <c r="F323" s="167" t="str">
        <f t="shared" si="3"/>
        <v/>
      </c>
      <c r="G323" s="167" t="str">
        <f t="shared" si="4"/>
        <v/>
      </c>
      <c r="H323" s="167" t="str">
        <f t="shared" si="5"/>
        <v/>
      </c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</row>
    <row r="324" ht="12.75" customHeight="1">
      <c r="A324" s="153"/>
      <c r="B324" s="153"/>
      <c r="C324" s="153" t="str">
        <f t="shared" si="6"/>
        <v/>
      </c>
      <c r="D324" s="176" t="str">
        <f t="shared" si="1"/>
        <v/>
      </c>
      <c r="E324" s="167" t="str">
        <f t="shared" si="2"/>
        <v/>
      </c>
      <c r="F324" s="167" t="str">
        <f t="shared" si="3"/>
        <v/>
      </c>
      <c r="G324" s="167" t="str">
        <f t="shared" si="4"/>
        <v/>
      </c>
      <c r="H324" s="167" t="str">
        <f t="shared" si="5"/>
        <v/>
      </c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</row>
    <row r="325" ht="12.75" customHeight="1">
      <c r="A325" s="153"/>
      <c r="B325" s="153"/>
      <c r="C325" s="153" t="str">
        <f t="shared" si="6"/>
        <v/>
      </c>
      <c r="D325" s="176" t="str">
        <f t="shared" si="1"/>
        <v/>
      </c>
      <c r="E325" s="167" t="str">
        <f t="shared" si="2"/>
        <v/>
      </c>
      <c r="F325" s="167" t="str">
        <f t="shared" si="3"/>
        <v/>
      </c>
      <c r="G325" s="167" t="str">
        <f t="shared" si="4"/>
        <v/>
      </c>
      <c r="H325" s="167" t="str">
        <f t="shared" si="5"/>
        <v/>
      </c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</row>
    <row r="326" ht="12.75" customHeight="1">
      <c r="A326" s="153"/>
      <c r="B326" s="153"/>
      <c r="C326" s="153" t="str">
        <f t="shared" si="6"/>
        <v/>
      </c>
      <c r="D326" s="176" t="str">
        <f t="shared" si="1"/>
        <v/>
      </c>
      <c r="E326" s="167" t="str">
        <f t="shared" si="2"/>
        <v/>
      </c>
      <c r="F326" s="167" t="str">
        <f t="shared" si="3"/>
        <v/>
      </c>
      <c r="G326" s="167" t="str">
        <f t="shared" si="4"/>
        <v/>
      </c>
      <c r="H326" s="167" t="str">
        <f t="shared" si="5"/>
        <v/>
      </c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</row>
    <row r="327" ht="12.75" customHeight="1">
      <c r="A327" s="153"/>
      <c r="B327" s="153"/>
      <c r="C327" s="153" t="str">
        <f t="shared" si="6"/>
        <v/>
      </c>
      <c r="D327" s="176" t="str">
        <f t="shared" si="1"/>
        <v/>
      </c>
      <c r="E327" s="167" t="str">
        <f t="shared" si="2"/>
        <v/>
      </c>
      <c r="F327" s="167" t="str">
        <f t="shared" si="3"/>
        <v/>
      </c>
      <c r="G327" s="167" t="str">
        <f t="shared" si="4"/>
        <v/>
      </c>
      <c r="H327" s="167" t="str">
        <f t="shared" si="5"/>
        <v/>
      </c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</row>
    <row r="328" ht="12.75" customHeight="1">
      <c r="A328" s="153"/>
      <c r="B328" s="153"/>
      <c r="C328" s="153" t="str">
        <f t="shared" si="6"/>
        <v/>
      </c>
      <c r="D328" s="176" t="str">
        <f t="shared" si="1"/>
        <v/>
      </c>
      <c r="E328" s="167" t="str">
        <f t="shared" si="2"/>
        <v/>
      </c>
      <c r="F328" s="167" t="str">
        <f t="shared" si="3"/>
        <v/>
      </c>
      <c r="G328" s="167" t="str">
        <f t="shared" si="4"/>
        <v/>
      </c>
      <c r="H328" s="167" t="str">
        <f t="shared" si="5"/>
        <v/>
      </c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</row>
    <row r="329" ht="12.75" customHeight="1">
      <c r="A329" s="153"/>
      <c r="B329" s="153"/>
      <c r="C329" s="153" t="str">
        <f t="shared" si="6"/>
        <v/>
      </c>
      <c r="D329" s="176" t="str">
        <f t="shared" si="1"/>
        <v/>
      </c>
      <c r="E329" s="167" t="str">
        <f t="shared" si="2"/>
        <v/>
      </c>
      <c r="F329" s="167" t="str">
        <f t="shared" si="3"/>
        <v/>
      </c>
      <c r="G329" s="167" t="str">
        <f t="shared" si="4"/>
        <v/>
      </c>
      <c r="H329" s="167" t="str">
        <f t="shared" si="5"/>
        <v/>
      </c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</row>
    <row r="330" ht="12.75" customHeight="1">
      <c r="A330" s="153"/>
      <c r="B330" s="153"/>
      <c r="C330" s="153" t="str">
        <f t="shared" si="6"/>
        <v/>
      </c>
      <c r="D330" s="176" t="str">
        <f t="shared" si="1"/>
        <v/>
      </c>
      <c r="E330" s="167" t="str">
        <f t="shared" si="2"/>
        <v/>
      </c>
      <c r="F330" s="167" t="str">
        <f t="shared" si="3"/>
        <v/>
      </c>
      <c r="G330" s="167" t="str">
        <f t="shared" si="4"/>
        <v/>
      </c>
      <c r="H330" s="167" t="str">
        <f t="shared" si="5"/>
        <v/>
      </c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</row>
    <row r="331" ht="12.75" customHeight="1">
      <c r="A331" s="153"/>
      <c r="B331" s="153"/>
      <c r="C331" s="153" t="str">
        <f t="shared" si="6"/>
        <v/>
      </c>
      <c r="D331" s="176" t="str">
        <f t="shared" si="1"/>
        <v/>
      </c>
      <c r="E331" s="167" t="str">
        <f t="shared" si="2"/>
        <v/>
      </c>
      <c r="F331" s="167" t="str">
        <f t="shared" si="3"/>
        <v/>
      </c>
      <c r="G331" s="167" t="str">
        <f t="shared" si="4"/>
        <v/>
      </c>
      <c r="H331" s="167" t="str">
        <f t="shared" si="5"/>
        <v/>
      </c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</row>
    <row r="332" ht="12.75" customHeight="1">
      <c r="A332" s="153"/>
      <c r="B332" s="153"/>
      <c r="C332" s="153" t="str">
        <f t="shared" si="6"/>
        <v/>
      </c>
      <c r="D332" s="176" t="str">
        <f t="shared" si="1"/>
        <v/>
      </c>
      <c r="E332" s="167" t="str">
        <f t="shared" si="2"/>
        <v/>
      </c>
      <c r="F332" s="167" t="str">
        <f t="shared" si="3"/>
        <v/>
      </c>
      <c r="G332" s="167" t="str">
        <f t="shared" si="4"/>
        <v/>
      </c>
      <c r="H332" s="167" t="str">
        <f t="shared" si="5"/>
        <v/>
      </c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</row>
    <row r="333" ht="12.75" customHeight="1">
      <c r="A333" s="153"/>
      <c r="B333" s="153"/>
      <c r="C333" s="153" t="str">
        <f t="shared" si="6"/>
        <v/>
      </c>
      <c r="D333" s="176" t="str">
        <f t="shared" si="1"/>
        <v/>
      </c>
      <c r="E333" s="167" t="str">
        <f t="shared" si="2"/>
        <v/>
      </c>
      <c r="F333" s="167" t="str">
        <f t="shared" si="3"/>
        <v/>
      </c>
      <c r="G333" s="167" t="str">
        <f t="shared" si="4"/>
        <v/>
      </c>
      <c r="H333" s="167" t="str">
        <f t="shared" si="5"/>
        <v/>
      </c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</row>
    <row r="334" ht="12.75" customHeight="1">
      <c r="A334" s="153"/>
      <c r="B334" s="153"/>
      <c r="C334" s="153" t="str">
        <f t="shared" si="6"/>
        <v/>
      </c>
      <c r="D334" s="176" t="str">
        <f t="shared" si="1"/>
        <v/>
      </c>
      <c r="E334" s="167" t="str">
        <f t="shared" si="2"/>
        <v/>
      </c>
      <c r="F334" s="167" t="str">
        <f t="shared" si="3"/>
        <v/>
      </c>
      <c r="G334" s="167" t="str">
        <f t="shared" si="4"/>
        <v/>
      </c>
      <c r="H334" s="167" t="str">
        <f t="shared" si="5"/>
        <v/>
      </c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</row>
    <row r="335" ht="12.75" customHeight="1">
      <c r="A335" s="153"/>
      <c r="B335" s="153"/>
      <c r="C335" s="153" t="str">
        <f t="shared" si="6"/>
        <v/>
      </c>
      <c r="D335" s="176" t="str">
        <f t="shared" si="1"/>
        <v/>
      </c>
      <c r="E335" s="167" t="str">
        <f t="shared" si="2"/>
        <v/>
      </c>
      <c r="F335" s="167" t="str">
        <f t="shared" si="3"/>
        <v/>
      </c>
      <c r="G335" s="167" t="str">
        <f t="shared" si="4"/>
        <v/>
      </c>
      <c r="H335" s="167" t="str">
        <f t="shared" si="5"/>
        <v/>
      </c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</row>
    <row r="336" ht="12.75" customHeight="1">
      <c r="A336" s="153"/>
      <c r="B336" s="153"/>
      <c r="C336" s="153" t="str">
        <f t="shared" si="6"/>
        <v/>
      </c>
      <c r="D336" s="176" t="str">
        <f t="shared" si="1"/>
        <v/>
      </c>
      <c r="E336" s="167" t="str">
        <f t="shared" si="2"/>
        <v/>
      </c>
      <c r="F336" s="167" t="str">
        <f t="shared" si="3"/>
        <v/>
      </c>
      <c r="G336" s="167" t="str">
        <f t="shared" si="4"/>
        <v/>
      </c>
      <c r="H336" s="167" t="str">
        <f t="shared" si="5"/>
        <v/>
      </c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</row>
    <row r="337" ht="12.75" customHeight="1">
      <c r="A337" s="153"/>
      <c r="B337" s="153"/>
      <c r="C337" s="153" t="str">
        <f t="shared" si="6"/>
        <v/>
      </c>
      <c r="D337" s="176" t="str">
        <f t="shared" si="1"/>
        <v/>
      </c>
      <c r="E337" s="167" t="str">
        <f t="shared" si="2"/>
        <v/>
      </c>
      <c r="F337" s="167" t="str">
        <f t="shared" si="3"/>
        <v/>
      </c>
      <c r="G337" s="167" t="str">
        <f t="shared" si="4"/>
        <v/>
      </c>
      <c r="H337" s="167" t="str">
        <f t="shared" si="5"/>
        <v/>
      </c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</row>
    <row r="338" ht="12.75" customHeight="1">
      <c r="A338" s="153"/>
      <c r="B338" s="153"/>
      <c r="C338" s="153" t="str">
        <f t="shared" si="6"/>
        <v/>
      </c>
      <c r="D338" s="176" t="str">
        <f t="shared" si="1"/>
        <v/>
      </c>
      <c r="E338" s="167" t="str">
        <f t="shared" si="2"/>
        <v/>
      </c>
      <c r="F338" s="167" t="str">
        <f t="shared" si="3"/>
        <v/>
      </c>
      <c r="G338" s="167" t="str">
        <f t="shared" si="4"/>
        <v/>
      </c>
      <c r="H338" s="167" t="str">
        <f t="shared" si="5"/>
        <v/>
      </c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</row>
    <row r="339" ht="12.75" customHeight="1">
      <c r="A339" s="153"/>
      <c r="B339" s="153"/>
      <c r="C339" s="153" t="str">
        <f t="shared" si="6"/>
        <v/>
      </c>
      <c r="D339" s="176" t="str">
        <f t="shared" si="1"/>
        <v/>
      </c>
      <c r="E339" s="167" t="str">
        <f t="shared" si="2"/>
        <v/>
      </c>
      <c r="F339" s="167" t="str">
        <f t="shared" si="3"/>
        <v/>
      </c>
      <c r="G339" s="167" t="str">
        <f t="shared" si="4"/>
        <v/>
      </c>
      <c r="H339" s="167" t="str">
        <f t="shared" si="5"/>
        <v/>
      </c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</row>
    <row r="340" ht="12.75" customHeight="1">
      <c r="A340" s="153"/>
      <c r="B340" s="153"/>
      <c r="C340" s="153" t="str">
        <f t="shared" si="6"/>
        <v/>
      </c>
      <c r="D340" s="176" t="str">
        <f t="shared" si="1"/>
        <v/>
      </c>
      <c r="E340" s="167" t="str">
        <f t="shared" si="2"/>
        <v/>
      </c>
      <c r="F340" s="167" t="str">
        <f t="shared" si="3"/>
        <v/>
      </c>
      <c r="G340" s="167" t="str">
        <f t="shared" si="4"/>
        <v/>
      </c>
      <c r="H340" s="167" t="str">
        <f t="shared" si="5"/>
        <v/>
      </c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</row>
    <row r="341" ht="12.75" customHeight="1">
      <c r="A341" s="153"/>
      <c r="B341" s="153"/>
      <c r="C341" s="153" t="str">
        <f t="shared" si="6"/>
        <v/>
      </c>
      <c r="D341" s="176" t="str">
        <f t="shared" si="1"/>
        <v/>
      </c>
      <c r="E341" s="167" t="str">
        <f t="shared" si="2"/>
        <v/>
      </c>
      <c r="F341" s="167" t="str">
        <f t="shared" si="3"/>
        <v/>
      </c>
      <c r="G341" s="167" t="str">
        <f t="shared" si="4"/>
        <v/>
      </c>
      <c r="H341" s="167" t="str">
        <f t="shared" si="5"/>
        <v/>
      </c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</row>
    <row r="342" ht="12.75" customHeight="1">
      <c r="A342" s="153"/>
      <c r="B342" s="153"/>
      <c r="C342" s="153" t="str">
        <f t="shared" si="6"/>
        <v/>
      </c>
      <c r="D342" s="176" t="str">
        <f t="shared" si="1"/>
        <v/>
      </c>
      <c r="E342" s="167" t="str">
        <f t="shared" si="2"/>
        <v/>
      </c>
      <c r="F342" s="167" t="str">
        <f t="shared" si="3"/>
        <v/>
      </c>
      <c r="G342" s="167" t="str">
        <f t="shared" si="4"/>
        <v/>
      </c>
      <c r="H342" s="167" t="str">
        <f t="shared" si="5"/>
        <v/>
      </c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</row>
    <row r="343" ht="12.75" customHeight="1">
      <c r="A343" s="153"/>
      <c r="B343" s="153"/>
      <c r="C343" s="153" t="str">
        <f t="shared" si="6"/>
        <v/>
      </c>
      <c r="D343" s="176" t="str">
        <f t="shared" si="1"/>
        <v/>
      </c>
      <c r="E343" s="167" t="str">
        <f t="shared" si="2"/>
        <v/>
      </c>
      <c r="F343" s="167" t="str">
        <f t="shared" si="3"/>
        <v/>
      </c>
      <c r="G343" s="167" t="str">
        <f t="shared" si="4"/>
        <v/>
      </c>
      <c r="H343" s="167" t="str">
        <f t="shared" si="5"/>
        <v/>
      </c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</row>
    <row r="344" ht="12.75" customHeight="1">
      <c r="A344" s="153"/>
      <c r="B344" s="153"/>
      <c r="C344" s="153" t="str">
        <f t="shared" si="6"/>
        <v/>
      </c>
      <c r="D344" s="176" t="str">
        <f t="shared" si="1"/>
        <v/>
      </c>
      <c r="E344" s="167" t="str">
        <f t="shared" si="2"/>
        <v/>
      </c>
      <c r="F344" s="167" t="str">
        <f t="shared" si="3"/>
        <v/>
      </c>
      <c r="G344" s="167" t="str">
        <f t="shared" si="4"/>
        <v/>
      </c>
      <c r="H344" s="167" t="str">
        <f t="shared" si="5"/>
        <v/>
      </c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</row>
    <row r="345" ht="12.75" customHeight="1">
      <c r="A345" s="153"/>
      <c r="B345" s="153"/>
      <c r="C345" s="153" t="str">
        <f t="shared" si="6"/>
        <v/>
      </c>
      <c r="D345" s="176" t="str">
        <f t="shared" si="1"/>
        <v/>
      </c>
      <c r="E345" s="167" t="str">
        <f t="shared" si="2"/>
        <v/>
      </c>
      <c r="F345" s="167" t="str">
        <f t="shared" si="3"/>
        <v/>
      </c>
      <c r="G345" s="167" t="str">
        <f t="shared" si="4"/>
        <v/>
      </c>
      <c r="H345" s="167" t="str">
        <f t="shared" si="5"/>
        <v/>
      </c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</row>
    <row r="346" ht="12.75" customHeight="1">
      <c r="A346" s="153"/>
      <c r="B346" s="153"/>
      <c r="C346" s="153" t="str">
        <f t="shared" si="6"/>
        <v/>
      </c>
      <c r="D346" s="176" t="str">
        <f t="shared" si="1"/>
        <v/>
      </c>
      <c r="E346" s="167" t="str">
        <f t="shared" si="2"/>
        <v/>
      </c>
      <c r="F346" s="167" t="str">
        <f t="shared" si="3"/>
        <v/>
      </c>
      <c r="G346" s="167" t="str">
        <f t="shared" si="4"/>
        <v/>
      </c>
      <c r="H346" s="167" t="str">
        <f t="shared" si="5"/>
        <v/>
      </c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</row>
    <row r="347" ht="12.75" customHeight="1">
      <c r="A347" s="153"/>
      <c r="B347" s="153"/>
      <c r="C347" s="153" t="str">
        <f t="shared" si="6"/>
        <v/>
      </c>
      <c r="D347" s="176" t="str">
        <f t="shared" si="1"/>
        <v/>
      </c>
      <c r="E347" s="167" t="str">
        <f t="shared" si="2"/>
        <v/>
      </c>
      <c r="F347" s="167" t="str">
        <f t="shared" si="3"/>
        <v/>
      </c>
      <c r="G347" s="167" t="str">
        <f t="shared" si="4"/>
        <v/>
      </c>
      <c r="H347" s="167" t="str">
        <f t="shared" si="5"/>
        <v/>
      </c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</row>
    <row r="348" ht="12.75" customHeight="1">
      <c r="A348" s="153"/>
      <c r="B348" s="153"/>
      <c r="C348" s="153" t="str">
        <f t="shared" si="6"/>
        <v/>
      </c>
      <c r="D348" s="176" t="str">
        <f t="shared" si="1"/>
        <v/>
      </c>
      <c r="E348" s="167" t="str">
        <f t="shared" si="2"/>
        <v/>
      </c>
      <c r="F348" s="167" t="str">
        <f t="shared" si="3"/>
        <v/>
      </c>
      <c r="G348" s="167" t="str">
        <f t="shared" si="4"/>
        <v/>
      </c>
      <c r="H348" s="167" t="str">
        <f t="shared" si="5"/>
        <v/>
      </c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</row>
    <row r="349" ht="12.75" customHeight="1">
      <c r="A349" s="153"/>
      <c r="B349" s="153"/>
      <c r="C349" s="153" t="str">
        <f t="shared" si="6"/>
        <v/>
      </c>
      <c r="D349" s="176" t="str">
        <f t="shared" si="1"/>
        <v/>
      </c>
      <c r="E349" s="167" t="str">
        <f t="shared" si="2"/>
        <v/>
      </c>
      <c r="F349" s="167" t="str">
        <f t="shared" si="3"/>
        <v/>
      </c>
      <c r="G349" s="167" t="str">
        <f t="shared" si="4"/>
        <v/>
      </c>
      <c r="H349" s="167" t="str">
        <f t="shared" si="5"/>
        <v/>
      </c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</row>
    <row r="350" ht="12.75" customHeight="1">
      <c r="A350" s="153"/>
      <c r="B350" s="153"/>
      <c r="C350" s="153" t="str">
        <f t="shared" si="6"/>
        <v/>
      </c>
      <c r="D350" s="176" t="str">
        <f t="shared" si="1"/>
        <v/>
      </c>
      <c r="E350" s="167" t="str">
        <f t="shared" si="2"/>
        <v/>
      </c>
      <c r="F350" s="167" t="str">
        <f t="shared" si="3"/>
        <v/>
      </c>
      <c r="G350" s="167" t="str">
        <f t="shared" si="4"/>
        <v/>
      </c>
      <c r="H350" s="167" t="str">
        <f t="shared" si="5"/>
        <v/>
      </c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</row>
    <row r="351" ht="12.75" customHeight="1">
      <c r="A351" s="153"/>
      <c r="B351" s="153"/>
      <c r="C351" s="153" t="str">
        <f t="shared" si="6"/>
        <v/>
      </c>
      <c r="D351" s="176" t="str">
        <f t="shared" si="1"/>
        <v/>
      </c>
      <c r="E351" s="167" t="str">
        <f t="shared" si="2"/>
        <v/>
      </c>
      <c r="F351" s="167" t="str">
        <f t="shared" si="3"/>
        <v/>
      </c>
      <c r="G351" s="167" t="str">
        <f t="shared" si="4"/>
        <v/>
      </c>
      <c r="H351" s="167" t="str">
        <f t="shared" si="5"/>
        <v/>
      </c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</row>
    <row r="352" ht="12.75" customHeight="1">
      <c r="A352" s="153"/>
      <c r="B352" s="153"/>
      <c r="C352" s="153" t="str">
        <f t="shared" si="6"/>
        <v/>
      </c>
      <c r="D352" s="176" t="str">
        <f t="shared" si="1"/>
        <v/>
      </c>
      <c r="E352" s="167" t="str">
        <f t="shared" si="2"/>
        <v/>
      </c>
      <c r="F352" s="167" t="str">
        <f t="shared" si="3"/>
        <v/>
      </c>
      <c r="G352" s="167" t="str">
        <f t="shared" si="4"/>
        <v/>
      </c>
      <c r="H352" s="167" t="str">
        <f t="shared" si="5"/>
        <v/>
      </c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</row>
    <row r="353" ht="12.75" customHeight="1">
      <c r="A353" s="153"/>
      <c r="B353" s="153"/>
      <c r="C353" s="153" t="str">
        <f t="shared" si="6"/>
        <v/>
      </c>
      <c r="D353" s="176" t="str">
        <f t="shared" si="1"/>
        <v/>
      </c>
      <c r="E353" s="167" t="str">
        <f t="shared" si="2"/>
        <v/>
      </c>
      <c r="F353" s="167" t="str">
        <f t="shared" si="3"/>
        <v/>
      </c>
      <c r="G353" s="167" t="str">
        <f t="shared" si="4"/>
        <v/>
      </c>
      <c r="H353" s="167" t="str">
        <f t="shared" si="5"/>
        <v/>
      </c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</row>
    <row r="354" ht="12.75" customHeight="1">
      <c r="A354" s="153"/>
      <c r="B354" s="153"/>
      <c r="C354" s="153" t="str">
        <f t="shared" si="6"/>
        <v/>
      </c>
      <c r="D354" s="176" t="str">
        <f t="shared" si="1"/>
        <v/>
      </c>
      <c r="E354" s="167" t="str">
        <f t="shared" si="2"/>
        <v/>
      </c>
      <c r="F354" s="167" t="str">
        <f t="shared" si="3"/>
        <v/>
      </c>
      <c r="G354" s="167" t="str">
        <f t="shared" si="4"/>
        <v/>
      </c>
      <c r="H354" s="167" t="str">
        <f t="shared" si="5"/>
        <v/>
      </c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</row>
    <row r="355" ht="12.75" customHeight="1">
      <c r="A355" s="153"/>
      <c r="B355" s="153"/>
      <c r="C355" s="153" t="str">
        <f t="shared" si="6"/>
        <v/>
      </c>
      <c r="D355" s="176" t="str">
        <f t="shared" si="1"/>
        <v/>
      </c>
      <c r="E355" s="167" t="str">
        <f t="shared" si="2"/>
        <v/>
      </c>
      <c r="F355" s="167" t="str">
        <f t="shared" si="3"/>
        <v/>
      </c>
      <c r="G355" s="167" t="str">
        <f t="shared" si="4"/>
        <v/>
      </c>
      <c r="H355" s="167" t="str">
        <f t="shared" si="5"/>
        <v/>
      </c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</row>
    <row r="356" ht="12.75" customHeight="1">
      <c r="A356" s="153"/>
      <c r="B356" s="153"/>
      <c r="C356" s="153" t="str">
        <f t="shared" si="6"/>
        <v/>
      </c>
      <c r="D356" s="176" t="str">
        <f t="shared" si="1"/>
        <v/>
      </c>
      <c r="E356" s="167" t="str">
        <f t="shared" si="2"/>
        <v/>
      </c>
      <c r="F356" s="167" t="str">
        <f t="shared" si="3"/>
        <v/>
      </c>
      <c r="G356" s="167" t="str">
        <f t="shared" si="4"/>
        <v/>
      </c>
      <c r="H356" s="167" t="str">
        <f t="shared" si="5"/>
        <v/>
      </c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</row>
    <row r="357" ht="12.75" customHeight="1">
      <c r="A357" s="153"/>
      <c r="B357" s="153"/>
      <c r="C357" s="153" t="str">
        <f t="shared" si="6"/>
        <v/>
      </c>
      <c r="D357" s="176" t="str">
        <f t="shared" si="1"/>
        <v/>
      </c>
      <c r="E357" s="167" t="str">
        <f t="shared" si="2"/>
        <v/>
      </c>
      <c r="F357" s="167" t="str">
        <f t="shared" si="3"/>
        <v/>
      </c>
      <c r="G357" s="167" t="str">
        <f t="shared" si="4"/>
        <v/>
      </c>
      <c r="H357" s="167" t="str">
        <f t="shared" si="5"/>
        <v/>
      </c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</row>
    <row r="358" ht="12.75" customHeight="1">
      <c r="A358" s="153"/>
      <c r="B358" s="153"/>
      <c r="C358" s="153" t="str">
        <f t="shared" si="6"/>
        <v/>
      </c>
      <c r="D358" s="176" t="str">
        <f t="shared" si="1"/>
        <v/>
      </c>
      <c r="E358" s="167" t="str">
        <f t="shared" si="2"/>
        <v/>
      </c>
      <c r="F358" s="167" t="str">
        <f t="shared" si="3"/>
        <v/>
      </c>
      <c r="G358" s="167" t="str">
        <f t="shared" si="4"/>
        <v/>
      </c>
      <c r="H358" s="167" t="str">
        <f t="shared" si="5"/>
        <v/>
      </c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</row>
    <row r="359" ht="12.75" customHeight="1">
      <c r="A359" s="153"/>
      <c r="B359" s="153"/>
      <c r="C359" s="153" t="str">
        <f t="shared" si="6"/>
        <v/>
      </c>
      <c r="D359" s="176" t="str">
        <f t="shared" si="1"/>
        <v/>
      </c>
      <c r="E359" s="167" t="str">
        <f t="shared" si="2"/>
        <v/>
      </c>
      <c r="F359" s="167" t="str">
        <f t="shared" si="3"/>
        <v/>
      </c>
      <c r="G359" s="167" t="str">
        <f t="shared" si="4"/>
        <v/>
      </c>
      <c r="H359" s="167" t="str">
        <f t="shared" si="5"/>
        <v/>
      </c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</row>
    <row r="360" ht="12.75" customHeight="1">
      <c r="A360" s="153"/>
      <c r="B360" s="153"/>
      <c r="C360" s="153" t="str">
        <f t="shared" si="6"/>
        <v/>
      </c>
      <c r="D360" s="176" t="str">
        <f t="shared" si="1"/>
        <v/>
      </c>
      <c r="E360" s="167" t="str">
        <f t="shared" si="2"/>
        <v/>
      </c>
      <c r="F360" s="167" t="str">
        <f t="shared" si="3"/>
        <v/>
      </c>
      <c r="G360" s="167" t="str">
        <f t="shared" si="4"/>
        <v/>
      </c>
      <c r="H360" s="167" t="str">
        <f t="shared" si="5"/>
        <v/>
      </c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</row>
    <row r="361" ht="12.75" customHeight="1">
      <c r="A361" s="153"/>
      <c r="B361" s="153"/>
      <c r="C361" s="153" t="str">
        <f t="shared" si="6"/>
        <v/>
      </c>
      <c r="D361" s="176" t="str">
        <f t="shared" si="1"/>
        <v/>
      </c>
      <c r="E361" s="167" t="str">
        <f t="shared" si="2"/>
        <v/>
      </c>
      <c r="F361" s="167" t="str">
        <f t="shared" si="3"/>
        <v/>
      </c>
      <c r="G361" s="167" t="str">
        <f t="shared" si="4"/>
        <v/>
      </c>
      <c r="H361" s="167" t="str">
        <f t="shared" si="5"/>
        <v/>
      </c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</row>
    <row r="362" ht="12.75" customHeight="1">
      <c r="A362" s="153"/>
      <c r="B362" s="153"/>
      <c r="C362" s="153" t="str">
        <f t="shared" si="6"/>
        <v/>
      </c>
      <c r="D362" s="176" t="str">
        <f t="shared" si="1"/>
        <v/>
      </c>
      <c r="E362" s="167" t="str">
        <f t="shared" si="2"/>
        <v/>
      </c>
      <c r="F362" s="167" t="str">
        <f t="shared" si="3"/>
        <v/>
      </c>
      <c r="G362" s="167" t="str">
        <f t="shared" si="4"/>
        <v/>
      </c>
      <c r="H362" s="167" t="str">
        <f t="shared" si="5"/>
        <v/>
      </c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</row>
    <row r="363" ht="12.75" customHeight="1">
      <c r="A363" s="153"/>
      <c r="B363" s="153"/>
      <c r="C363" s="153" t="str">
        <f t="shared" si="6"/>
        <v/>
      </c>
      <c r="D363" s="176" t="str">
        <f t="shared" si="1"/>
        <v/>
      </c>
      <c r="E363" s="167" t="str">
        <f t="shared" si="2"/>
        <v/>
      </c>
      <c r="F363" s="167" t="str">
        <f t="shared" si="3"/>
        <v/>
      </c>
      <c r="G363" s="167" t="str">
        <f t="shared" si="4"/>
        <v/>
      </c>
      <c r="H363" s="167" t="str">
        <f t="shared" si="5"/>
        <v/>
      </c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</row>
    <row r="364" ht="12.75" customHeight="1">
      <c r="A364" s="153"/>
      <c r="B364" s="153"/>
      <c r="C364" s="153" t="str">
        <f t="shared" si="6"/>
        <v/>
      </c>
      <c r="D364" s="176" t="str">
        <f t="shared" si="1"/>
        <v/>
      </c>
      <c r="E364" s="167" t="str">
        <f t="shared" si="2"/>
        <v/>
      </c>
      <c r="F364" s="167" t="str">
        <f t="shared" si="3"/>
        <v/>
      </c>
      <c r="G364" s="167" t="str">
        <f t="shared" si="4"/>
        <v/>
      </c>
      <c r="H364" s="167" t="str">
        <f t="shared" si="5"/>
        <v/>
      </c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</row>
    <row r="365" ht="12.75" customHeight="1">
      <c r="A365" s="153"/>
      <c r="B365" s="153"/>
      <c r="C365" s="153" t="str">
        <f t="shared" si="6"/>
        <v/>
      </c>
      <c r="D365" s="176" t="str">
        <f t="shared" si="1"/>
        <v/>
      </c>
      <c r="E365" s="167" t="str">
        <f t="shared" si="2"/>
        <v/>
      </c>
      <c r="F365" s="167" t="str">
        <f t="shared" si="3"/>
        <v/>
      </c>
      <c r="G365" s="167" t="str">
        <f t="shared" si="4"/>
        <v/>
      </c>
      <c r="H365" s="167" t="str">
        <f t="shared" si="5"/>
        <v/>
      </c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</row>
    <row r="366" ht="12.75" customHeight="1">
      <c r="A366" s="153"/>
      <c r="B366" s="153"/>
      <c r="C366" s="153" t="str">
        <f t="shared" si="6"/>
        <v/>
      </c>
      <c r="D366" s="176" t="str">
        <f t="shared" si="1"/>
        <v/>
      </c>
      <c r="E366" s="167" t="str">
        <f t="shared" si="2"/>
        <v/>
      </c>
      <c r="F366" s="167" t="str">
        <f t="shared" si="3"/>
        <v/>
      </c>
      <c r="G366" s="167" t="str">
        <f t="shared" si="4"/>
        <v/>
      </c>
      <c r="H366" s="167" t="str">
        <f t="shared" si="5"/>
        <v/>
      </c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</row>
    <row r="367" ht="12.75" customHeight="1">
      <c r="A367" s="153"/>
      <c r="B367" s="153"/>
      <c r="C367" s="153" t="str">
        <f t="shared" si="6"/>
        <v/>
      </c>
      <c r="D367" s="176" t="str">
        <f t="shared" si="1"/>
        <v/>
      </c>
      <c r="E367" s="167" t="str">
        <f t="shared" si="2"/>
        <v/>
      </c>
      <c r="F367" s="167" t="str">
        <f t="shared" si="3"/>
        <v/>
      </c>
      <c r="G367" s="167" t="str">
        <f t="shared" si="4"/>
        <v/>
      </c>
      <c r="H367" s="167" t="str">
        <f t="shared" si="5"/>
        <v/>
      </c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</row>
    <row r="368" ht="12.75" customHeight="1">
      <c r="A368" s="153"/>
      <c r="B368" s="153"/>
      <c r="C368" s="153" t="str">
        <f t="shared" si="6"/>
        <v/>
      </c>
      <c r="D368" s="176" t="str">
        <f t="shared" si="1"/>
        <v/>
      </c>
      <c r="E368" s="167" t="str">
        <f t="shared" si="2"/>
        <v/>
      </c>
      <c r="F368" s="167" t="str">
        <f t="shared" si="3"/>
        <v/>
      </c>
      <c r="G368" s="167" t="str">
        <f t="shared" si="4"/>
        <v/>
      </c>
      <c r="H368" s="167" t="str">
        <f t="shared" si="5"/>
        <v/>
      </c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</row>
    <row r="369" ht="12.75" customHeight="1">
      <c r="A369" s="153"/>
      <c r="B369" s="153"/>
      <c r="C369" s="153" t="str">
        <f t="shared" si="6"/>
        <v/>
      </c>
      <c r="D369" s="176" t="str">
        <f t="shared" si="1"/>
        <v/>
      </c>
      <c r="E369" s="167" t="str">
        <f t="shared" si="2"/>
        <v/>
      </c>
      <c r="F369" s="167" t="str">
        <f t="shared" si="3"/>
        <v/>
      </c>
      <c r="G369" s="167" t="str">
        <f t="shared" si="4"/>
        <v/>
      </c>
      <c r="H369" s="167" t="str">
        <f t="shared" si="5"/>
        <v/>
      </c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</row>
    <row r="370" ht="12.75" customHeight="1">
      <c r="A370" s="153"/>
      <c r="B370" s="153"/>
      <c r="C370" s="153" t="str">
        <f t="shared" si="6"/>
        <v/>
      </c>
      <c r="D370" s="176" t="str">
        <f t="shared" si="1"/>
        <v/>
      </c>
      <c r="E370" s="167" t="str">
        <f t="shared" si="2"/>
        <v/>
      </c>
      <c r="F370" s="167" t="str">
        <f t="shared" si="3"/>
        <v/>
      </c>
      <c r="G370" s="167" t="str">
        <f t="shared" si="4"/>
        <v/>
      </c>
      <c r="H370" s="167" t="str">
        <f t="shared" si="5"/>
        <v/>
      </c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</row>
    <row r="371" ht="12.75" customHeight="1">
      <c r="A371" s="153"/>
      <c r="B371" s="153"/>
      <c r="C371" s="153" t="str">
        <f t="shared" si="6"/>
        <v/>
      </c>
      <c r="D371" s="176" t="str">
        <f t="shared" si="1"/>
        <v/>
      </c>
      <c r="E371" s="167" t="str">
        <f t="shared" si="2"/>
        <v/>
      </c>
      <c r="F371" s="167" t="str">
        <f t="shared" si="3"/>
        <v/>
      </c>
      <c r="G371" s="167" t="str">
        <f t="shared" si="4"/>
        <v/>
      </c>
      <c r="H371" s="167" t="str">
        <f t="shared" si="5"/>
        <v/>
      </c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</row>
    <row r="372" ht="12.75" customHeight="1">
      <c r="A372" s="153"/>
      <c r="B372" s="153"/>
      <c r="C372" s="153" t="str">
        <f t="shared" si="6"/>
        <v/>
      </c>
      <c r="D372" s="176" t="str">
        <f t="shared" si="1"/>
        <v/>
      </c>
      <c r="E372" s="167" t="str">
        <f t="shared" si="2"/>
        <v/>
      </c>
      <c r="F372" s="167" t="str">
        <f t="shared" si="3"/>
        <v/>
      </c>
      <c r="G372" s="167" t="str">
        <f t="shared" si="4"/>
        <v/>
      </c>
      <c r="H372" s="167" t="str">
        <f t="shared" si="5"/>
        <v/>
      </c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</row>
    <row r="373" ht="12.75" customHeight="1">
      <c r="A373" s="153"/>
      <c r="B373" s="153"/>
      <c r="C373" s="153" t="str">
        <f t="shared" si="6"/>
        <v/>
      </c>
      <c r="D373" s="176" t="str">
        <f t="shared" si="1"/>
        <v/>
      </c>
      <c r="E373" s="167" t="str">
        <f t="shared" si="2"/>
        <v/>
      </c>
      <c r="F373" s="167" t="str">
        <f t="shared" si="3"/>
        <v/>
      </c>
      <c r="G373" s="167" t="str">
        <f t="shared" si="4"/>
        <v/>
      </c>
      <c r="H373" s="167" t="str">
        <f t="shared" si="5"/>
        <v/>
      </c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</row>
    <row r="374" ht="12.75" customHeight="1">
      <c r="A374" s="153"/>
      <c r="B374" s="153"/>
      <c r="C374" s="153" t="str">
        <f t="shared" si="6"/>
        <v/>
      </c>
      <c r="D374" s="176" t="str">
        <f t="shared" si="1"/>
        <v/>
      </c>
      <c r="E374" s="167" t="str">
        <f t="shared" si="2"/>
        <v/>
      </c>
      <c r="F374" s="167" t="str">
        <f t="shared" si="3"/>
        <v/>
      </c>
      <c r="G374" s="167" t="str">
        <f t="shared" si="4"/>
        <v/>
      </c>
      <c r="H374" s="167" t="str">
        <f t="shared" si="5"/>
        <v/>
      </c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</row>
    <row r="375" ht="12.75" customHeight="1">
      <c r="A375" s="153"/>
      <c r="B375" s="153"/>
      <c r="C375" s="153" t="str">
        <f t="shared" si="6"/>
        <v/>
      </c>
      <c r="D375" s="176" t="str">
        <f t="shared" si="1"/>
        <v/>
      </c>
      <c r="E375" s="167" t="str">
        <f t="shared" si="2"/>
        <v/>
      </c>
      <c r="F375" s="167" t="str">
        <f t="shared" si="3"/>
        <v/>
      </c>
      <c r="G375" s="167" t="str">
        <f t="shared" si="4"/>
        <v/>
      </c>
      <c r="H375" s="167" t="str">
        <f t="shared" si="5"/>
        <v/>
      </c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</row>
    <row r="376" ht="12.75" customHeight="1">
      <c r="A376" s="153"/>
      <c r="B376" s="153"/>
      <c r="C376" s="153" t="str">
        <f t="shared" si="6"/>
        <v/>
      </c>
      <c r="D376" s="176" t="str">
        <f t="shared" si="1"/>
        <v/>
      </c>
      <c r="E376" s="167" t="str">
        <f t="shared" si="2"/>
        <v/>
      </c>
      <c r="F376" s="167" t="str">
        <f t="shared" si="3"/>
        <v/>
      </c>
      <c r="G376" s="167" t="str">
        <f t="shared" si="4"/>
        <v/>
      </c>
      <c r="H376" s="167" t="str">
        <f t="shared" si="5"/>
        <v/>
      </c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</row>
    <row r="377" ht="12.75" customHeight="1">
      <c r="A377" s="153"/>
      <c r="B377" s="153"/>
      <c r="C377" s="153" t="str">
        <f t="shared" si="6"/>
        <v/>
      </c>
      <c r="D377" s="176" t="str">
        <f t="shared" si="1"/>
        <v/>
      </c>
      <c r="E377" s="167" t="str">
        <f t="shared" si="2"/>
        <v/>
      </c>
      <c r="F377" s="167" t="str">
        <f t="shared" si="3"/>
        <v/>
      </c>
      <c r="G377" s="167" t="str">
        <f t="shared" si="4"/>
        <v/>
      </c>
      <c r="H377" s="167" t="str">
        <f t="shared" si="5"/>
        <v/>
      </c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</row>
    <row r="378" ht="12.75" customHeight="1">
      <c r="A378" s="153"/>
      <c r="B378" s="153"/>
      <c r="C378" s="153" t="str">
        <f t="shared" si="6"/>
        <v/>
      </c>
      <c r="D378" s="176" t="str">
        <f t="shared" si="1"/>
        <v/>
      </c>
      <c r="E378" s="167" t="str">
        <f t="shared" si="2"/>
        <v/>
      </c>
      <c r="F378" s="167" t="str">
        <f t="shared" si="3"/>
        <v/>
      </c>
      <c r="G378" s="167" t="str">
        <f t="shared" si="4"/>
        <v/>
      </c>
      <c r="H378" s="167" t="str">
        <f t="shared" si="5"/>
        <v/>
      </c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</row>
    <row r="379" ht="12.75" customHeight="1">
      <c r="A379" s="153"/>
      <c r="B379" s="153"/>
      <c r="C379" s="153" t="str">
        <f t="shared" si="6"/>
        <v/>
      </c>
      <c r="D379" s="176" t="str">
        <f t="shared" si="1"/>
        <v/>
      </c>
      <c r="E379" s="167" t="str">
        <f t="shared" si="2"/>
        <v/>
      </c>
      <c r="F379" s="167" t="str">
        <f t="shared" si="3"/>
        <v/>
      </c>
      <c r="G379" s="167" t="str">
        <f t="shared" si="4"/>
        <v/>
      </c>
      <c r="H379" s="167" t="str">
        <f t="shared" si="5"/>
        <v/>
      </c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</row>
    <row r="380" ht="12.75" customHeight="1">
      <c r="A380" s="153"/>
      <c r="B380" s="153"/>
      <c r="C380" s="153" t="str">
        <f t="shared" si="6"/>
        <v/>
      </c>
      <c r="D380" s="176" t="str">
        <f t="shared" si="1"/>
        <v/>
      </c>
      <c r="E380" s="167" t="str">
        <f t="shared" si="2"/>
        <v/>
      </c>
      <c r="F380" s="167" t="str">
        <f t="shared" si="3"/>
        <v/>
      </c>
      <c r="G380" s="167" t="str">
        <f t="shared" si="4"/>
        <v/>
      </c>
      <c r="H380" s="167" t="str">
        <f t="shared" si="5"/>
        <v/>
      </c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</row>
    <row r="381" ht="12.75" customHeight="1">
      <c r="A381" s="153"/>
      <c r="B381" s="153"/>
      <c r="C381" s="153" t="str">
        <f t="shared" si="6"/>
        <v/>
      </c>
      <c r="D381" s="176" t="str">
        <f t="shared" si="1"/>
        <v/>
      </c>
      <c r="E381" s="167" t="str">
        <f t="shared" si="2"/>
        <v/>
      </c>
      <c r="F381" s="167" t="str">
        <f t="shared" si="3"/>
        <v/>
      </c>
      <c r="G381" s="167" t="str">
        <f t="shared" si="4"/>
        <v/>
      </c>
      <c r="H381" s="167" t="str">
        <f t="shared" si="5"/>
        <v/>
      </c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</row>
    <row r="382" ht="12.75" customHeight="1">
      <c r="A382" s="153"/>
      <c r="B382" s="153"/>
      <c r="C382" s="153" t="str">
        <f t="shared" si="6"/>
        <v/>
      </c>
      <c r="D382" s="176" t="str">
        <f t="shared" si="1"/>
        <v/>
      </c>
      <c r="E382" s="167" t="str">
        <f t="shared" si="2"/>
        <v/>
      </c>
      <c r="F382" s="167" t="str">
        <f t="shared" si="3"/>
        <v/>
      </c>
      <c r="G382" s="167" t="str">
        <f t="shared" si="4"/>
        <v/>
      </c>
      <c r="H382" s="167" t="str">
        <f t="shared" si="5"/>
        <v/>
      </c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</row>
    <row r="383" ht="12.75" customHeight="1">
      <c r="A383" s="153"/>
      <c r="B383" s="153"/>
      <c r="C383" s="153" t="str">
        <f t="shared" si="6"/>
        <v/>
      </c>
      <c r="D383" s="176" t="str">
        <f t="shared" si="1"/>
        <v/>
      </c>
      <c r="E383" s="167" t="str">
        <f t="shared" si="2"/>
        <v/>
      </c>
      <c r="F383" s="167" t="str">
        <f t="shared" si="3"/>
        <v/>
      </c>
      <c r="G383" s="167" t="str">
        <f t="shared" si="4"/>
        <v/>
      </c>
      <c r="H383" s="167" t="str">
        <f t="shared" si="5"/>
        <v/>
      </c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</row>
    <row r="384" ht="12.75" customHeight="1">
      <c r="A384" s="153"/>
      <c r="B384" s="153"/>
      <c r="C384" s="153" t="str">
        <f t="shared" si="6"/>
        <v/>
      </c>
      <c r="D384" s="176" t="str">
        <f t="shared" si="1"/>
        <v/>
      </c>
      <c r="E384" s="167" t="str">
        <f t="shared" si="2"/>
        <v/>
      </c>
      <c r="F384" s="167" t="str">
        <f t="shared" si="3"/>
        <v/>
      </c>
      <c r="G384" s="167" t="str">
        <f t="shared" si="4"/>
        <v/>
      </c>
      <c r="H384" s="167" t="str">
        <f t="shared" si="5"/>
        <v/>
      </c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</row>
    <row r="385" ht="12.75" customHeight="1">
      <c r="A385" s="153"/>
      <c r="B385" s="153"/>
      <c r="C385" s="178"/>
      <c r="D385" s="178"/>
      <c r="E385" s="178"/>
      <c r="F385" s="178"/>
      <c r="G385" s="178"/>
      <c r="H385" s="178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</row>
    <row r="386" ht="12.75" customHeight="1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</row>
    <row r="387" ht="12.75" customHeight="1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</row>
    <row r="388" ht="12.75" customHeight="1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</row>
    <row r="389" ht="12.75" customHeight="1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</row>
    <row r="390" ht="12.75" customHeight="1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</row>
    <row r="391" ht="12.75" customHeight="1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</row>
    <row r="392" ht="12.75" customHeight="1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</row>
    <row r="393" ht="12.75" customHeight="1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</row>
    <row r="394" ht="12.75" customHeight="1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</row>
    <row r="395" ht="12.75" customHeight="1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</row>
    <row r="396" ht="12.75" customHeight="1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</row>
    <row r="397" ht="12.75" customHeight="1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</row>
    <row r="398" ht="12.75" customHeight="1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</row>
    <row r="399" ht="12.75" customHeight="1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</row>
    <row r="400" ht="12.75" customHeight="1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</row>
    <row r="401" ht="12.75" customHeight="1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</row>
    <row r="402" ht="12.75" customHeight="1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</row>
    <row r="403" ht="12.75" customHeight="1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</row>
    <row r="404" ht="12.75" customHeight="1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</row>
    <row r="405" ht="12.75" customHeight="1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</row>
    <row r="406" ht="12.75" customHeight="1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</row>
    <row r="407" ht="12.75" customHeight="1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</row>
    <row r="408" ht="12.75" customHeight="1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</row>
    <row r="409" ht="12.75" customHeight="1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</row>
    <row r="410" ht="12.75" customHeight="1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</row>
    <row r="411" ht="12.75" customHeight="1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</row>
    <row r="412" ht="12.75" customHeight="1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</row>
    <row r="413" ht="12.75" customHeight="1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</row>
    <row r="414" ht="12.75" customHeight="1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</row>
    <row r="415" ht="12.75" customHeight="1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</row>
    <row r="416" ht="12.75" customHeight="1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</row>
    <row r="417" ht="12.75" customHeight="1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</row>
    <row r="418" ht="12.75" customHeight="1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</row>
    <row r="419" ht="12.75" customHeight="1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</row>
    <row r="420" ht="12.75" customHeight="1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</row>
    <row r="421" ht="12.75" customHeight="1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</row>
    <row r="422" ht="12.75" customHeight="1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</row>
    <row r="423" ht="12.75" customHeight="1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</row>
    <row r="424" ht="12.75" customHeight="1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</row>
    <row r="425" ht="12.75" customHeight="1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</row>
    <row r="426" ht="12.75" customHeight="1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</row>
    <row r="427" ht="12.75" customHeight="1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</row>
    <row r="428" ht="12.75" customHeight="1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</row>
    <row r="429" ht="12.75" customHeight="1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</row>
    <row r="430" ht="12.75" customHeight="1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</row>
    <row r="431" ht="12.75" customHeight="1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</row>
    <row r="432" ht="12.75" customHeight="1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</row>
    <row r="433" ht="12.75" customHeight="1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</row>
    <row r="434" ht="12.75" customHeight="1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</row>
    <row r="435" ht="12.75" customHeight="1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</row>
    <row r="436" ht="12.75" customHeight="1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</row>
    <row r="437" ht="12.75" customHeight="1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</row>
    <row r="438" ht="12.75" customHeight="1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</row>
    <row r="439" ht="12.75" customHeight="1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</row>
    <row r="440" ht="12.75" customHeight="1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</row>
    <row r="441" ht="12.75" customHeight="1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</row>
    <row r="442" ht="12.75" customHeight="1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</row>
    <row r="443" ht="12.75" customHeight="1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</row>
    <row r="444" ht="12.75" customHeight="1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</row>
    <row r="445" ht="12.75" customHeight="1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</row>
    <row r="446" ht="12.75" customHeight="1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</row>
    <row r="447" ht="12.75" customHeight="1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</row>
    <row r="448" ht="12.75" customHeight="1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</row>
    <row r="449" ht="12.75" customHeight="1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</row>
    <row r="450" ht="12.75" customHeight="1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</row>
    <row r="451" ht="12.75" customHeight="1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</row>
    <row r="452" ht="12.75" customHeight="1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</row>
    <row r="453" ht="12.75" customHeight="1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</row>
    <row r="454" ht="12.75" customHeight="1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</row>
    <row r="455" ht="12.75" customHeight="1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</row>
    <row r="456" ht="12.75" customHeight="1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</row>
    <row r="457" ht="12.75" customHeight="1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</row>
    <row r="458" ht="12.75" customHeight="1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</row>
    <row r="459" ht="12.75" customHeight="1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</row>
    <row r="460" ht="12.75" customHeight="1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</row>
    <row r="461" ht="12.75" customHeight="1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</row>
    <row r="462" ht="12.75" customHeight="1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</row>
    <row r="463" ht="12.75" customHeight="1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</row>
    <row r="464" ht="12.75" customHeight="1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</row>
    <row r="465" ht="12.75" customHeight="1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</row>
    <row r="466" ht="12.75" customHeight="1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</row>
    <row r="467" ht="12.75" customHeight="1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</row>
    <row r="468" ht="12.75" customHeight="1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</row>
    <row r="469" ht="12.75" customHeight="1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</row>
    <row r="470" ht="12.75" customHeight="1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</row>
    <row r="471" ht="12.75" customHeight="1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</row>
    <row r="472" ht="12.75" customHeight="1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</row>
    <row r="473" ht="12.75" customHeight="1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</row>
    <row r="474" ht="12.75" customHeight="1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</row>
    <row r="475" ht="12.75" customHeight="1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</row>
    <row r="476" ht="12.75" customHeight="1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</row>
    <row r="477" ht="12.75" customHeight="1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</row>
    <row r="478" ht="12.75" customHeight="1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</row>
    <row r="479" ht="12.75" customHeight="1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</row>
    <row r="480" ht="12.75" customHeight="1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</row>
    <row r="481" ht="12.75" customHeight="1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</row>
    <row r="482" ht="12.75" customHeight="1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</row>
    <row r="483" ht="12.75" customHeight="1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</row>
    <row r="484" ht="12.75" customHeight="1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</row>
    <row r="485" ht="12.75" customHeight="1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</row>
    <row r="486" ht="12.75" customHeight="1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</row>
    <row r="487" ht="12.75" customHeight="1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</row>
    <row r="488" ht="12.75" customHeight="1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</row>
    <row r="489" ht="12.75" customHeight="1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</row>
    <row r="490" ht="12.75" customHeight="1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</row>
    <row r="491" ht="12.75" customHeight="1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</row>
    <row r="492" ht="12.75" customHeight="1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</row>
    <row r="493" ht="12.75" customHeight="1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</row>
    <row r="494" ht="12.75" customHeight="1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</row>
    <row r="495" ht="12.75" customHeight="1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</row>
    <row r="496" ht="12.75" customHeight="1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</row>
    <row r="497" ht="12.75" customHeight="1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</row>
    <row r="498" ht="12.75" customHeight="1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</row>
    <row r="499" ht="12.75" customHeight="1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</row>
    <row r="500" ht="12.75" customHeight="1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</row>
    <row r="501" ht="12.75" customHeight="1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</row>
    <row r="502" ht="12.75" customHeight="1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</row>
    <row r="503" ht="12.75" customHeight="1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</row>
    <row r="504" ht="12.75" customHeight="1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</row>
    <row r="505" ht="12.75" customHeight="1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</row>
    <row r="506" ht="12.75" customHeight="1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</row>
    <row r="507" ht="12.75" customHeight="1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</row>
    <row r="508" ht="12.75" customHeight="1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</row>
    <row r="509" ht="12.75" customHeight="1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</row>
    <row r="510" ht="12.75" customHeight="1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</row>
    <row r="511" ht="12.75" customHeight="1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</row>
    <row r="512" ht="12.75" customHeight="1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</row>
    <row r="513" ht="12.75" customHeight="1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</row>
    <row r="514" ht="12.75" customHeight="1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</row>
    <row r="515" ht="12.75" customHeight="1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</row>
    <row r="516" ht="12.75" customHeight="1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</row>
    <row r="517" ht="12.75" customHeight="1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</row>
    <row r="518" ht="12.75" customHeight="1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</row>
    <row r="519" ht="12.75" customHeight="1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</row>
    <row r="520" ht="12.75" customHeight="1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</row>
    <row r="521" ht="12.75" customHeight="1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</row>
    <row r="522" ht="12.75" customHeight="1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</row>
    <row r="523" ht="12.75" customHeight="1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</row>
    <row r="524" ht="12.75" customHeight="1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</row>
    <row r="525" ht="12.75" customHeight="1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</row>
    <row r="526" ht="12.75" customHeight="1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</row>
    <row r="527" ht="12.75" customHeight="1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</row>
    <row r="528" ht="12.75" customHeight="1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</row>
    <row r="529" ht="12.75" customHeight="1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</row>
    <row r="530" ht="12.75" customHeight="1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</row>
    <row r="531" ht="12.75" customHeight="1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</row>
    <row r="532" ht="12.75" customHeight="1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</row>
    <row r="533" ht="12.75" customHeight="1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</row>
    <row r="534" ht="12.75" customHeight="1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</row>
    <row r="535" ht="12.75" customHeight="1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</row>
    <row r="536" ht="12.75" customHeight="1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</row>
    <row r="537" ht="12.75" customHeight="1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</row>
    <row r="538" ht="12.75" customHeight="1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</row>
    <row r="539" ht="12.75" customHeight="1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  <c r="Z539" s="120"/>
    </row>
    <row r="540" ht="12.75" customHeight="1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</row>
    <row r="541" ht="12.75" customHeight="1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</row>
    <row r="542" ht="12.75" customHeight="1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</row>
    <row r="543" ht="12.75" customHeight="1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</row>
    <row r="544" ht="12.75" customHeight="1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</row>
    <row r="545" ht="12.75" customHeight="1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</row>
    <row r="546" ht="12.75" customHeight="1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</row>
    <row r="547" ht="12.75" customHeight="1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</row>
    <row r="548" ht="12.75" customHeight="1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</row>
    <row r="549" ht="12.75" customHeight="1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</row>
    <row r="550" ht="12.75" customHeight="1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</row>
    <row r="551" ht="12.75" customHeight="1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</row>
    <row r="552" ht="12.75" customHeight="1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</row>
    <row r="553" ht="12.75" customHeight="1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</row>
    <row r="554" ht="12.75" customHeight="1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</row>
    <row r="555" ht="12.75" customHeight="1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</row>
    <row r="556" ht="12.75" customHeight="1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</row>
    <row r="557" ht="12.75" customHeight="1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</row>
    <row r="558" ht="12.75" customHeight="1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</row>
    <row r="559" ht="12.75" customHeight="1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</row>
    <row r="560" ht="12.75" customHeight="1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</row>
    <row r="561" ht="12.75" customHeight="1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</row>
    <row r="562" ht="12.75" customHeight="1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</row>
    <row r="563" ht="12.75" customHeight="1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</row>
    <row r="564" ht="12.75" customHeight="1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</row>
    <row r="565" ht="12.75" customHeight="1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  <c r="Z565" s="120"/>
    </row>
    <row r="566" ht="12.75" customHeight="1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</row>
    <row r="567" ht="12.75" customHeight="1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</row>
    <row r="568" ht="12.75" customHeight="1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</row>
    <row r="569" ht="12.75" customHeight="1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</row>
    <row r="570" ht="12.75" customHeight="1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</row>
    <row r="571" ht="12.75" customHeight="1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</row>
    <row r="572" ht="12.75" customHeight="1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</row>
    <row r="573" ht="12.75" customHeight="1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</row>
    <row r="574" ht="12.75" customHeight="1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</row>
    <row r="575" ht="12.75" customHeight="1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</row>
    <row r="576" ht="12.75" customHeight="1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</row>
    <row r="577" ht="12.75" customHeight="1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</row>
    <row r="578" ht="12.75" customHeight="1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  <c r="Z578" s="120"/>
    </row>
    <row r="579" ht="12.75" customHeight="1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</row>
    <row r="580" ht="12.75" customHeight="1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</row>
    <row r="581" ht="12.75" customHeight="1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</row>
    <row r="582" ht="12.75" customHeight="1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</row>
    <row r="583" ht="12.75" customHeight="1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</row>
    <row r="584" ht="12.75" customHeight="1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</row>
    <row r="585" ht="12.75" customHeight="1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</row>
    <row r="586" ht="12.75" customHeight="1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</row>
    <row r="587" ht="12.75" customHeight="1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</row>
    <row r="588" ht="12.75" customHeight="1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</row>
    <row r="589" ht="12.75" customHeight="1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</row>
    <row r="590" ht="12.75" customHeight="1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</row>
    <row r="591" ht="12.75" customHeight="1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</row>
    <row r="592" ht="12.75" customHeight="1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</row>
    <row r="593" ht="12.75" customHeight="1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</row>
    <row r="594" ht="12.75" customHeight="1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</row>
    <row r="595" ht="12.75" customHeight="1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</row>
    <row r="596" ht="12.75" customHeight="1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</row>
    <row r="597" ht="12.75" customHeight="1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</row>
    <row r="598" ht="12.75" customHeight="1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</row>
    <row r="599" ht="12.75" customHeight="1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</row>
    <row r="600" ht="12.75" customHeight="1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</row>
    <row r="601" ht="12.75" customHeight="1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</row>
    <row r="602" ht="12.75" customHeight="1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</row>
    <row r="603" ht="12.75" customHeight="1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</row>
    <row r="604" ht="12.75" customHeight="1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  <c r="Z604" s="120"/>
    </row>
    <row r="605" ht="12.75" customHeight="1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</row>
    <row r="606" ht="12.75" customHeight="1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</row>
    <row r="607" ht="12.75" customHeight="1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</row>
    <row r="608" ht="12.75" customHeight="1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</row>
    <row r="609" ht="12.75" customHeight="1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</row>
    <row r="610" ht="12.75" customHeight="1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</row>
    <row r="611" ht="12.75" customHeight="1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</row>
    <row r="612" ht="12.75" customHeight="1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</row>
    <row r="613" ht="12.75" customHeight="1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</row>
    <row r="614" ht="12.75" customHeight="1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</row>
    <row r="615" ht="12.75" customHeight="1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</row>
    <row r="616" ht="12.75" customHeight="1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</row>
    <row r="617" ht="12.75" customHeight="1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  <c r="Z617" s="120"/>
    </row>
    <row r="618" ht="12.75" customHeight="1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</row>
    <row r="619" ht="12.75" customHeight="1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</row>
    <row r="620" ht="12.75" customHeight="1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</row>
    <row r="621" ht="12.75" customHeight="1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</row>
    <row r="622" ht="12.75" customHeight="1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</row>
    <row r="623" ht="12.75" customHeight="1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</row>
    <row r="624" ht="12.75" customHeight="1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</row>
    <row r="625" ht="12.75" customHeight="1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</row>
    <row r="626" ht="12.75" customHeight="1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</row>
    <row r="627" ht="12.75" customHeight="1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</row>
    <row r="628" ht="12.75" customHeight="1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</row>
    <row r="629" ht="12.75" customHeight="1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</row>
    <row r="630" ht="12.75" customHeight="1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  <c r="Z630" s="120"/>
    </row>
    <row r="631" ht="12.75" customHeight="1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  <c r="Z631" s="120"/>
    </row>
    <row r="632" ht="12.75" customHeight="1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  <c r="Z632" s="120"/>
    </row>
    <row r="633" ht="12.75" customHeight="1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  <c r="Z633" s="120"/>
    </row>
    <row r="634" ht="12.75" customHeight="1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</row>
    <row r="635" ht="12.75" customHeight="1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  <c r="Z635" s="120"/>
    </row>
    <row r="636" ht="12.75" customHeight="1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  <c r="Z636" s="120"/>
    </row>
    <row r="637" ht="12.75" customHeight="1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  <c r="Z637" s="120"/>
    </row>
    <row r="638" ht="12.75" customHeight="1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  <c r="Z638" s="120"/>
    </row>
    <row r="639" ht="12.75" customHeight="1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  <c r="Z639" s="120"/>
    </row>
    <row r="640" ht="12.75" customHeight="1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  <c r="Z640" s="120"/>
    </row>
    <row r="641" ht="12.75" customHeight="1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  <c r="Z641" s="120"/>
    </row>
    <row r="642" ht="12.75" customHeight="1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  <c r="Z642" s="120"/>
    </row>
    <row r="643" ht="12.75" customHeight="1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  <c r="Z643" s="120"/>
    </row>
    <row r="644" ht="12.75" customHeight="1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0"/>
      <c r="Z644" s="120"/>
    </row>
    <row r="645" ht="12.75" customHeight="1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  <c r="Z645" s="120"/>
    </row>
    <row r="646" ht="12.75" customHeight="1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0"/>
      <c r="Z646" s="120"/>
    </row>
    <row r="647" ht="12.75" customHeight="1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  <c r="Z647" s="120"/>
    </row>
    <row r="648" ht="12.75" customHeight="1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0"/>
      <c r="Z648" s="120"/>
    </row>
    <row r="649" ht="12.75" customHeight="1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  <c r="Z649" s="120"/>
    </row>
    <row r="650" ht="12.75" customHeight="1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0"/>
      <c r="Z650" s="120"/>
    </row>
    <row r="651" ht="12.75" customHeight="1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  <c r="Z651" s="120"/>
    </row>
    <row r="652" ht="12.75" customHeight="1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  <c r="Z652" s="120"/>
    </row>
    <row r="653" ht="12.75" customHeight="1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  <c r="Z653" s="120"/>
    </row>
    <row r="654" ht="12.75" customHeight="1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  <c r="Z654" s="120"/>
    </row>
    <row r="655" ht="12.75" customHeight="1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  <c r="Z655" s="120"/>
    </row>
    <row r="656" ht="12.75" customHeight="1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  <c r="Z656" s="120"/>
    </row>
    <row r="657" ht="12.75" customHeight="1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  <c r="Z657" s="120"/>
    </row>
    <row r="658" ht="12.75" customHeight="1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  <c r="Z658" s="120"/>
    </row>
    <row r="659" ht="12.75" customHeight="1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  <c r="Z659" s="120"/>
    </row>
    <row r="660" ht="12.75" customHeight="1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  <c r="Z660" s="120"/>
    </row>
    <row r="661" ht="12.75" customHeight="1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  <c r="Z661" s="120"/>
    </row>
    <row r="662" ht="12.75" customHeight="1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  <c r="Z662" s="120"/>
    </row>
    <row r="663" ht="12.75" customHeight="1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  <c r="Z663" s="120"/>
    </row>
    <row r="664" ht="12.75" customHeight="1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0"/>
      <c r="Z664" s="120"/>
    </row>
    <row r="665" ht="12.75" customHeight="1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  <c r="Z665" s="120"/>
    </row>
    <row r="666" ht="12.75" customHeight="1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  <c r="Z666" s="120"/>
    </row>
    <row r="667" ht="12.75" customHeight="1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0"/>
      <c r="Z667" s="120"/>
    </row>
    <row r="668" ht="12.75" customHeight="1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0"/>
      <c r="Z668" s="120"/>
    </row>
    <row r="669" ht="12.75" customHeight="1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0"/>
      <c r="Z669" s="120"/>
    </row>
    <row r="670" ht="12.75" customHeight="1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0"/>
      <c r="Z670" s="120"/>
    </row>
    <row r="671" ht="12.75" customHeight="1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  <c r="Z671" s="120"/>
    </row>
    <row r="672" ht="12.75" customHeight="1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  <c r="Z672" s="120"/>
    </row>
    <row r="673" ht="12.75" customHeight="1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  <c r="Z673" s="120"/>
    </row>
    <row r="674" ht="12.75" customHeight="1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  <c r="Z674" s="120"/>
    </row>
    <row r="675" ht="12.75" customHeight="1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  <c r="Z675" s="120"/>
    </row>
    <row r="676" ht="12.75" customHeight="1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  <c r="Z676" s="120"/>
    </row>
    <row r="677" ht="12.75" customHeight="1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</row>
    <row r="678" ht="12.75" customHeight="1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  <c r="Z678" s="120"/>
    </row>
    <row r="679" ht="12.75" customHeight="1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  <c r="Z679" s="120"/>
    </row>
    <row r="680" ht="12.75" customHeight="1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  <c r="Z680" s="120"/>
    </row>
    <row r="681" ht="12.75" customHeight="1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0"/>
      <c r="Z681" s="120"/>
    </row>
    <row r="682" ht="12.75" customHeight="1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  <c r="Z682" s="120"/>
    </row>
    <row r="683" ht="12.75" customHeight="1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  <c r="Z683" s="120"/>
    </row>
    <row r="684" ht="12.75" customHeight="1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  <c r="Z684" s="120"/>
    </row>
    <row r="685" ht="12.75" customHeight="1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0"/>
      <c r="Z685" s="120"/>
    </row>
    <row r="686" ht="12.75" customHeight="1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  <c r="Z686" s="120"/>
    </row>
    <row r="687" ht="12.75" customHeight="1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  <c r="Z687" s="120"/>
    </row>
    <row r="688" ht="12.75" customHeight="1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  <c r="Z688" s="120"/>
    </row>
    <row r="689" ht="12.75" customHeight="1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  <c r="Z689" s="120"/>
    </row>
    <row r="690" ht="12.75" customHeight="1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  <c r="Z690" s="120"/>
    </row>
    <row r="691" ht="12.75" customHeight="1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  <c r="Z691" s="120"/>
    </row>
    <row r="692" ht="12.75" customHeight="1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0"/>
      <c r="Z692" s="120"/>
    </row>
    <row r="693" ht="12.75" customHeight="1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  <c r="Z693" s="120"/>
    </row>
    <row r="694" ht="12.75" customHeight="1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0"/>
      <c r="Z694" s="120"/>
    </row>
    <row r="695" ht="12.75" customHeight="1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  <c r="Z695" s="120"/>
    </row>
    <row r="696" ht="12.75" customHeight="1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  <c r="Z696" s="120"/>
    </row>
    <row r="697" ht="12.75" customHeight="1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  <c r="Z697" s="120"/>
    </row>
    <row r="698" ht="12.75" customHeight="1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  <c r="Z698" s="120"/>
    </row>
    <row r="699" ht="12.75" customHeight="1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  <c r="Z699" s="120"/>
    </row>
    <row r="700" ht="12.75" customHeight="1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  <c r="Z700" s="120"/>
    </row>
    <row r="701" ht="12.75" customHeight="1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0"/>
      <c r="Z701" s="120"/>
    </row>
    <row r="702" ht="12.75" customHeight="1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  <c r="Z702" s="120"/>
    </row>
    <row r="703" ht="12.75" customHeight="1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  <c r="Z703" s="120"/>
    </row>
    <row r="704" ht="12.75" customHeight="1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  <c r="Z704" s="120"/>
    </row>
    <row r="705" ht="12.75" customHeight="1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  <c r="Z705" s="120"/>
    </row>
    <row r="706" ht="12.75" customHeight="1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  <c r="Z706" s="120"/>
    </row>
    <row r="707" ht="12.75" customHeight="1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  <c r="Z707" s="120"/>
    </row>
    <row r="708" ht="12.75" customHeight="1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  <c r="Z708" s="120"/>
    </row>
    <row r="709" ht="12.75" customHeight="1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  <c r="Z709" s="120"/>
    </row>
    <row r="710" ht="12.75" customHeight="1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  <c r="Z710" s="120"/>
    </row>
    <row r="711" ht="12.75" customHeight="1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  <c r="Z711" s="120"/>
    </row>
    <row r="712" ht="12.75" customHeight="1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  <c r="Z712" s="120"/>
    </row>
    <row r="713" ht="12.75" customHeight="1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0"/>
      <c r="Z713" s="120"/>
    </row>
    <row r="714" ht="12.75" customHeight="1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  <c r="Z714" s="120"/>
    </row>
    <row r="715" ht="12.75" customHeight="1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  <c r="Z715" s="120"/>
    </row>
    <row r="716" ht="12.75" customHeight="1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  <c r="Z716" s="120"/>
    </row>
    <row r="717" ht="12.75" customHeight="1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  <c r="Z717" s="120"/>
    </row>
    <row r="718" ht="12.75" customHeight="1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  <c r="Z718" s="120"/>
    </row>
    <row r="719" ht="12.75" customHeight="1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  <c r="Z719" s="120"/>
    </row>
    <row r="720" ht="12.75" customHeight="1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0"/>
      <c r="Z720" s="120"/>
    </row>
    <row r="721" ht="12.75" customHeight="1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0"/>
      <c r="Z721" s="120"/>
    </row>
    <row r="722" ht="12.75" customHeight="1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  <c r="Z722" s="120"/>
    </row>
    <row r="723" ht="12.75" customHeight="1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0"/>
      <c r="Z723" s="120"/>
    </row>
    <row r="724" ht="12.75" customHeight="1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0"/>
      <c r="Z724" s="120"/>
    </row>
    <row r="725" ht="12.75" customHeight="1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  <c r="Z725" s="120"/>
    </row>
    <row r="726" ht="12.75" customHeight="1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  <c r="Z726" s="120"/>
    </row>
    <row r="727" ht="12.75" customHeight="1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  <c r="Z727" s="120"/>
    </row>
    <row r="728" ht="12.75" customHeight="1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  <c r="Z728" s="120"/>
    </row>
    <row r="729" ht="12.75" customHeight="1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  <c r="Z729" s="120"/>
    </row>
    <row r="730" ht="12.75" customHeight="1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  <c r="Z730" s="120"/>
    </row>
    <row r="731" ht="12.75" customHeight="1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  <c r="Z731" s="120"/>
    </row>
    <row r="732" ht="12.75" customHeight="1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0"/>
      <c r="Z732" s="120"/>
    </row>
    <row r="733" ht="12.75" customHeight="1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0"/>
      <c r="Z733" s="120"/>
    </row>
    <row r="734" ht="12.75" customHeight="1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0"/>
      <c r="Z734" s="120"/>
    </row>
    <row r="735" ht="12.75" customHeight="1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  <c r="Z735" s="120"/>
    </row>
    <row r="736" ht="12.75" customHeight="1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  <c r="Z736" s="120"/>
    </row>
    <row r="737" ht="12.75" customHeight="1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  <c r="Z737" s="120"/>
    </row>
    <row r="738" ht="12.75" customHeight="1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  <c r="Z738" s="120"/>
    </row>
    <row r="739" ht="12.75" customHeight="1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  <c r="Z739" s="120"/>
    </row>
    <row r="740" ht="12.75" customHeight="1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  <c r="Z740" s="120"/>
    </row>
    <row r="741" ht="12.75" customHeight="1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  <c r="Z741" s="120"/>
    </row>
    <row r="742" ht="12.75" customHeight="1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  <c r="Z742" s="120"/>
    </row>
    <row r="743" ht="12.75" customHeight="1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  <c r="Z743" s="120"/>
    </row>
    <row r="744" ht="12.75" customHeight="1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  <c r="Z744" s="120"/>
    </row>
    <row r="745" ht="12.75" customHeight="1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  <c r="Z745" s="120"/>
    </row>
    <row r="746" ht="12.75" customHeight="1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  <c r="Z746" s="120"/>
    </row>
    <row r="747" ht="12.75" customHeight="1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  <c r="Z747" s="120"/>
    </row>
    <row r="748" ht="12.75" customHeight="1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  <c r="Z748" s="120"/>
    </row>
    <row r="749" ht="12.75" customHeight="1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  <c r="Z749" s="120"/>
    </row>
    <row r="750" ht="12.75" customHeight="1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  <c r="Z750" s="120"/>
    </row>
    <row r="751" ht="12.75" customHeight="1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  <c r="Z751" s="120"/>
    </row>
    <row r="752" ht="12.75" customHeight="1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  <c r="Z752" s="120"/>
    </row>
    <row r="753" ht="12.75" customHeight="1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  <c r="Z753" s="120"/>
    </row>
    <row r="754" ht="12.75" customHeight="1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  <c r="Z754" s="120"/>
    </row>
    <row r="755" ht="12.75" customHeight="1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  <c r="Z755" s="120"/>
    </row>
    <row r="756" ht="12.75" customHeight="1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  <c r="Z756" s="120"/>
    </row>
    <row r="757" ht="12.75" customHeight="1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  <c r="Z757" s="120"/>
    </row>
    <row r="758" ht="12.75" customHeight="1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  <c r="Z758" s="120"/>
    </row>
    <row r="759" ht="12.75" customHeight="1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  <c r="Z759" s="120"/>
    </row>
    <row r="760" ht="12.75" customHeight="1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  <c r="Z760" s="120"/>
    </row>
    <row r="761" ht="12.75" customHeight="1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  <c r="Z761" s="120"/>
    </row>
    <row r="762" ht="12.75" customHeight="1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  <c r="Z762" s="120"/>
    </row>
    <row r="763" ht="12.75" customHeight="1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0"/>
      <c r="Z763" s="120"/>
    </row>
    <row r="764" ht="12.75" customHeight="1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0"/>
      <c r="Z764" s="120"/>
    </row>
    <row r="765" ht="12.75" customHeight="1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0"/>
      <c r="Z765" s="120"/>
    </row>
    <row r="766" ht="12.75" customHeight="1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  <c r="Z766" s="120"/>
    </row>
    <row r="767" ht="12.75" customHeight="1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  <c r="Z767" s="120"/>
    </row>
    <row r="768" ht="12.75" customHeight="1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  <c r="Z768" s="120"/>
    </row>
    <row r="769" ht="12.75" customHeight="1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  <c r="Z769" s="120"/>
    </row>
    <row r="770" ht="12.75" customHeight="1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  <c r="Z770" s="120"/>
    </row>
    <row r="771" ht="12.75" customHeight="1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  <c r="Z771" s="120"/>
    </row>
    <row r="772" ht="12.75" customHeight="1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</row>
    <row r="773" ht="12.75" customHeight="1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  <c r="Z773" s="120"/>
    </row>
    <row r="774" ht="12.75" customHeight="1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0"/>
      <c r="Z774" s="120"/>
    </row>
    <row r="775" ht="12.75" customHeight="1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  <c r="Z775" s="120"/>
    </row>
    <row r="776" ht="12.75" customHeight="1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  <c r="Z776" s="120"/>
    </row>
    <row r="777" ht="12.75" customHeight="1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  <c r="Z777" s="120"/>
    </row>
    <row r="778" ht="12.75" customHeight="1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  <c r="Z778" s="120"/>
    </row>
    <row r="779" ht="12.75" customHeight="1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  <c r="Z779" s="120"/>
    </row>
    <row r="780" ht="12.75" customHeight="1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  <c r="Z780" s="120"/>
    </row>
    <row r="781" ht="12.75" customHeight="1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0"/>
      <c r="Z781" s="120"/>
    </row>
    <row r="782" ht="12.75" customHeight="1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  <c r="Z782" s="120"/>
    </row>
    <row r="783" ht="12.75" customHeight="1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0"/>
      <c r="Z783" s="120"/>
    </row>
    <row r="784" ht="12.75" customHeight="1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  <c r="Z784" s="120"/>
    </row>
    <row r="785" ht="12.75" customHeight="1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  <c r="Z785" s="120"/>
    </row>
    <row r="786" ht="12.75" customHeight="1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  <c r="Z786" s="120"/>
    </row>
    <row r="787" ht="12.75" customHeight="1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  <c r="Z787" s="120"/>
    </row>
    <row r="788" ht="12.75" customHeight="1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  <c r="Z788" s="120"/>
    </row>
    <row r="789" ht="12.75" customHeight="1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  <c r="Z789" s="120"/>
    </row>
    <row r="790" ht="12.75" customHeight="1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  <c r="Z790" s="120"/>
    </row>
    <row r="791" ht="12.75" customHeight="1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  <c r="Z791" s="120"/>
    </row>
    <row r="792" ht="12.75" customHeight="1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  <c r="Z792" s="120"/>
    </row>
    <row r="793" ht="12.75" customHeight="1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  <c r="Z793" s="120"/>
    </row>
    <row r="794" ht="12.75" customHeight="1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  <c r="Z794" s="120"/>
    </row>
    <row r="795" ht="12.75" customHeight="1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  <c r="Z795" s="120"/>
    </row>
    <row r="796" ht="12.75" customHeight="1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  <c r="Z796" s="120"/>
    </row>
    <row r="797" ht="12.75" customHeight="1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  <c r="Z797" s="120"/>
    </row>
    <row r="798" ht="12.75" customHeight="1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  <c r="Z798" s="120"/>
    </row>
    <row r="799" ht="12.75" customHeight="1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  <c r="Z799" s="120"/>
    </row>
    <row r="800" ht="12.75" customHeight="1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  <c r="Z800" s="120"/>
    </row>
    <row r="801" ht="12.75" customHeight="1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  <c r="Z801" s="120"/>
    </row>
    <row r="802" ht="12.75" customHeight="1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  <c r="Z802" s="120"/>
    </row>
    <row r="803" ht="12.75" customHeight="1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  <c r="Z803" s="120"/>
    </row>
    <row r="804" ht="12.75" customHeight="1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  <c r="Z804" s="120"/>
    </row>
    <row r="805" ht="12.75" customHeight="1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  <c r="Z805" s="120"/>
    </row>
    <row r="806" ht="12.75" customHeight="1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  <c r="Z806" s="120"/>
    </row>
    <row r="807" ht="12.75" customHeight="1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  <c r="Z807" s="120"/>
    </row>
    <row r="808" ht="12.75" customHeight="1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</row>
    <row r="809" ht="12.75" customHeight="1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  <c r="Z809" s="120"/>
    </row>
    <row r="810" ht="12.75" customHeight="1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  <c r="Z810" s="120"/>
    </row>
    <row r="811" ht="12.75" customHeight="1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  <c r="Z811" s="120"/>
    </row>
    <row r="812" ht="12.75" customHeight="1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  <c r="Z812" s="120"/>
    </row>
    <row r="813" ht="12.75" customHeight="1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  <c r="Z813" s="120"/>
    </row>
    <row r="814" ht="12.75" customHeight="1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  <c r="Z814" s="120"/>
    </row>
    <row r="815" ht="12.75" customHeight="1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  <c r="Z815" s="120"/>
    </row>
    <row r="816" ht="12.75" customHeight="1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  <c r="Z816" s="120"/>
    </row>
    <row r="817" ht="12.75" customHeight="1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  <c r="Z817" s="120"/>
    </row>
    <row r="818" ht="12.75" customHeight="1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  <c r="Z818" s="120"/>
    </row>
    <row r="819" ht="12.75" customHeight="1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0"/>
      <c r="Z819" s="120"/>
    </row>
    <row r="820" ht="12.75" customHeight="1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  <c r="Z820" s="120"/>
    </row>
    <row r="821" ht="12.75" customHeight="1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0"/>
      <c r="Z821" s="120"/>
    </row>
    <row r="822" ht="12.75" customHeight="1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0"/>
      <c r="Z822" s="120"/>
    </row>
    <row r="823" ht="12.75" customHeight="1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0"/>
      <c r="Z823" s="120"/>
    </row>
    <row r="824" ht="12.75" customHeight="1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0"/>
      <c r="X824" s="120"/>
      <c r="Y824" s="120"/>
      <c r="Z824" s="120"/>
    </row>
    <row r="825" ht="12.75" customHeight="1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0"/>
      <c r="Z825" s="120"/>
    </row>
    <row r="826" ht="12.75" customHeight="1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0"/>
      <c r="X826" s="120"/>
      <c r="Y826" s="120"/>
      <c r="Z826" s="120"/>
    </row>
    <row r="827" ht="12.75" customHeight="1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0"/>
      <c r="X827" s="120"/>
      <c r="Y827" s="120"/>
      <c r="Z827" s="120"/>
    </row>
    <row r="828" ht="12.75" customHeight="1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0"/>
      <c r="Z828" s="120"/>
    </row>
    <row r="829" ht="12.75" customHeight="1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0"/>
      <c r="Z829" s="120"/>
    </row>
    <row r="830" ht="12.75" customHeight="1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0"/>
      <c r="Z830" s="120"/>
    </row>
    <row r="831" ht="12.75" customHeight="1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0"/>
      <c r="Z831" s="120"/>
    </row>
    <row r="832" ht="12.75" customHeight="1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0"/>
      <c r="Z832" s="120"/>
    </row>
    <row r="833" ht="12.75" customHeight="1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0"/>
      <c r="Z833" s="120"/>
    </row>
    <row r="834" ht="12.75" customHeight="1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0"/>
      <c r="X834" s="120"/>
      <c r="Y834" s="120"/>
      <c r="Z834" s="120"/>
    </row>
    <row r="835" ht="12.75" customHeight="1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0"/>
      <c r="X835" s="120"/>
      <c r="Y835" s="120"/>
      <c r="Z835" s="120"/>
    </row>
    <row r="836" ht="12.75" customHeight="1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0"/>
      <c r="X836" s="120"/>
      <c r="Y836" s="120"/>
      <c r="Z836" s="120"/>
    </row>
    <row r="837" ht="12.75" customHeight="1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0"/>
      <c r="X837" s="120"/>
      <c r="Y837" s="120"/>
      <c r="Z837" s="120"/>
    </row>
    <row r="838" ht="12.75" customHeight="1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0"/>
      <c r="X838" s="120"/>
      <c r="Y838" s="120"/>
      <c r="Z838" s="120"/>
    </row>
    <row r="839" ht="12.75" customHeight="1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0"/>
      <c r="X839" s="120"/>
      <c r="Y839" s="120"/>
      <c r="Z839" s="120"/>
    </row>
    <row r="840" ht="12.75" customHeight="1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0"/>
      <c r="Z840" s="120"/>
    </row>
    <row r="841" ht="12.75" customHeight="1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0"/>
      <c r="X841" s="120"/>
      <c r="Y841" s="120"/>
      <c r="Z841" s="120"/>
    </row>
    <row r="842" ht="12.75" customHeight="1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0"/>
      <c r="X842" s="120"/>
      <c r="Y842" s="120"/>
      <c r="Z842" s="120"/>
    </row>
    <row r="843" ht="12.75" customHeight="1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0"/>
      <c r="Z843" s="120"/>
    </row>
    <row r="844" ht="12.75" customHeight="1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0"/>
      <c r="Z844" s="120"/>
    </row>
    <row r="845" ht="12.75" customHeight="1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0"/>
      <c r="X845" s="120"/>
      <c r="Y845" s="120"/>
      <c r="Z845" s="120"/>
    </row>
    <row r="846" ht="12.75" customHeight="1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0"/>
      <c r="X846" s="120"/>
      <c r="Y846" s="120"/>
      <c r="Z846" s="120"/>
    </row>
    <row r="847" ht="12.75" customHeight="1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0"/>
      <c r="X847" s="120"/>
      <c r="Y847" s="120"/>
      <c r="Z847" s="120"/>
    </row>
    <row r="848" ht="12.75" customHeight="1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0"/>
      <c r="X848" s="120"/>
      <c r="Y848" s="120"/>
      <c r="Z848" s="120"/>
    </row>
    <row r="849" ht="12.75" customHeight="1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0"/>
      <c r="Z849" s="120"/>
    </row>
    <row r="850" ht="12.75" customHeight="1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0"/>
      <c r="X850" s="120"/>
      <c r="Y850" s="120"/>
      <c r="Z850" s="120"/>
    </row>
    <row r="851" ht="12.75" customHeight="1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0"/>
      <c r="Z851" s="120"/>
    </row>
    <row r="852" ht="12.75" customHeight="1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0"/>
      <c r="Z852" s="120"/>
    </row>
    <row r="853" ht="12.75" customHeight="1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0"/>
      <c r="X853" s="120"/>
      <c r="Y853" s="120"/>
      <c r="Z853" s="120"/>
    </row>
    <row r="854" ht="12.75" customHeight="1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0"/>
      <c r="X854" s="120"/>
      <c r="Y854" s="120"/>
      <c r="Z854" s="120"/>
    </row>
    <row r="855" ht="12.75" customHeight="1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0"/>
      <c r="Z855" s="120"/>
    </row>
    <row r="856" ht="12.75" customHeight="1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0"/>
      <c r="Z856" s="120"/>
    </row>
    <row r="857" ht="12.75" customHeight="1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0"/>
      <c r="X857" s="120"/>
      <c r="Y857" s="120"/>
      <c r="Z857" s="120"/>
    </row>
    <row r="858" ht="12.75" customHeight="1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0"/>
      <c r="X858" s="120"/>
      <c r="Y858" s="120"/>
      <c r="Z858" s="120"/>
    </row>
    <row r="859" ht="12.75" customHeight="1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0"/>
      <c r="X859" s="120"/>
      <c r="Y859" s="120"/>
      <c r="Z859" s="120"/>
    </row>
    <row r="860" ht="12.75" customHeight="1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0"/>
      <c r="Z860" s="120"/>
    </row>
    <row r="861" ht="12.75" customHeight="1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0"/>
      <c r="Z861" s="120"/>
    </row>
    <row r="862" ht="12.75" customHeight="1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0"/>
      <c r="X862" s="120"/>
      <c r="Y862" s="120"/>
      <c r="Z862" s="120"/>
    </row>
    <row r="863" ht="12.75" customHeight="1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0"/>
      <c r="X863" s="120"/>
      <c r="Y863" s="120"/>
      <c r="Z863" s="120"/>
    </row>
    <row r="864" ht="12.75" customHeight="1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0"/>
      <c r="X864" s="120"/>
      <c r="Y864" s="120"/>
      <c r="Z864" s="120"/>
    </row>
    <row r="865" ht="12.75" customHeight="1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0"/>
      <c r="Z865" s="120"/>
    </row>
    <row r="866" ht="12.75" customHeight="1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0"/>
      <c r="X866" s="120"/>
      <c r="Y866" s="120"/>
      <c r="Z866" s="120"/>
    </row>
    <row r="867" ht="12.75" customHeight="1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</row>
    <row r="868" ht="12.75" customHeight="1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0"/>
      <c r="Z868" s="120"/>
    </row>
    <row r="869" ht="12.75" customHeight="1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0"/>
      <c r="X869" s="120"/>
      <c r="Y869" s="120"/>
      <c r="Z869" s="120"/>
    </row>
    <row r="870" ht="12.75" customHeight="1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0"/>
      <c r="Z870" s="120"/>
    </row>
    <row r="871" ht="12.75" customHeight="1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0"/>
      <c r="X871" s="120"/>
      <c r="Y871" s="120"/>
      <c r="Z871" s="120"/>
    </row>
    <row r="872" ht="12.75" customHeight="1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0"/>
      <c r="X872" s="120"/>
      <c r="Y872" s="120"/>
      <c r="Z872" s="120"/>
    </row>
    <row r="873" ht="12.75" customHeight="1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0"/>
      <c r="Z873" s="120"/>
    </row>
    <row r="874" ht="12.75" customHeight="1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0"/>
      <c r="X874" s="120"/>
      <c r="Y874" s="120"/>
      <c r="Z874" s="120"/>
    </row>
    <row r="875" ht="12.75" customHeight="1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  <c r="U875" s="120"/>
      <c r="V875" s="120"/>
      <c r="W875" s="120"/>
      <c r="X875" s="120"/>
      <c r="Y875" s="120"/>
      <c r="Z875" s="120"/>
    </row>
    <row r="876" ht="12.75" customHeight="1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0"/>
      <c r="X876" s="120"/>
      <c r="Y876" s="120"/>
      <c r="Z876" s="120"/>
    </row>
    <row r="877" ht="12.75" customHeight="1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0"/>
      <c r="Z877" s="120"/>
    </row>
    <row r="878" ht="12.75" customHeight="1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0"/>
      <c r="Z878" s="120"/>
    </row>
    <row r="879" ht="12.75" customHeight="1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0"/>
      <c r="Z879" s="120"/>
    </row>
    <row r="880" ht="12.75" customHeight="1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0"/>
      <c r="Z880" s="120"/>
    </row>
    <row r="881" ht="12.75" customHeight="1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0"/>
      <c r="X881" s="120"/>
      <c r="Y881" s="120"/>
      <c r="Z881" s="120"/>
    </row>
    <row r="882" ht="12.75" customHeight="1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0"/>
      <c r="Z882" s="120"/>
    </row>
    <row r="883" ht="12.75" customHeight="1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0"/>
      <c r="Z883" s="120"/>
    </row>
    <row r="884" ht="12.75" customHeight="1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0"/>
      <c r="Z884" s="120"/>
    </row>
    <row r="885" ht="12.75" customHeight="1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0"/>
      <c r="Z885" s="120"/>
    </row>
    <row r="886" ht="12.75" customHeight="1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0"/>
      <c r="Z886" s="120"/>
    </row>
    <row r="887" ht="12.75" customHeight="1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0"/>
      <c r="Z887" s="120"/>
    </row>
    <row r="888" ht="12.75" customHeight="1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0"/>
      <c r="Z888" s="120"/>
    </row>
    <row r="889" ht="12.75" customHeight="1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0"/>
      <c r="Z889" s="120"/>
    </row>
    <row r="890" ht="12.75" customHeight="1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0"/>
      <c r="Z890" s="120"/>
    </row>
    <row r="891" ht="12.75" customHeight="1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0"/>
      <c r="Z891" s="120"/>
    </row>
    <row r="892" ht="12.75" customHeight="1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0"/>
      <c r="Z892" s="120"/>
    </row>
    <row r="893" ht="12.75" customHeight="1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0"/>
      <c r="Z893" s="120"/>
    </row>
    <row r="894" ht="12.75" customHeight="1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0"/>
      <c r="Z894" s="120"/>
    </row>
    <row r="895" ht="12.75" customHeight="1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0"/>
      <c r="Z895" s="120"/>
    </row>
    <row r="896" ht="12.75" customHeight="1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0"/>
      <c r="Z896" s="120"/>
    </row>
    <row r="897" ht="12.75" customHeight="1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0"/>
      <c r="X897" s="120"/>
      <c r="Y897" s="120"/>
      <c r="Z897" s="120"/>
    </row>
    <row r="898" ht="12.75" customHeight="1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0"/>
      <c r="Z898" s="120"/>
    </row>
    <row r="899" ht="12.75" customHeight="1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0"/>
      <c r="Z899" s="120"/>
    </row>
    <row r="900" ht="12.75" customHeight="1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0"/>
      <c r="X900" s="120"/>
      <c r="Y900" s="120"/>
      <c r="Z900" s="120"/>
    </row>
    <row r="901" ht="12.75" customHeight="1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0"/>
      <c r="X901" s="120"/>
      <c r="Y901" s="120"/>
      <c r="Z901" s="120"/>
    </row>
    <row r="902" ht="12.75" customHeight="1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0"/>
      <c r="Z902" s="120"/>
    </row>
    <row r="903" ht="12.75" customHeight="1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0"/>
      <c r="X903" s="120"/>
      <c r="Y903" s="120"/>
      <c r="Z903" s="120"/>
    </row>
    <row r="904" ht="12.75" customHeight="1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0"/>
      <c r="X904" s="120"/>
      <c r="Y904" s="120"/>
      <c r="Z904" s="120"/>
    </row>
    <row r="905" ht="12.75" customHeight="1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0"/>
      <c r="Z905" s="120"/>
    </row>
    <row r="906" ht="12.75" customHeight="1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  <c r="Z906" s="120"/>
    </row>
    <row r="907" ht="12.75" customHeight="1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0"/>
      <c r="X907" s="120"/>
      <c r="Y907" s="120"/>
      <c r="Z907" s="120"/>
    </row>
    <row r="908" ht="12.75" customHeight="1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0"/>
      <c r="Z908" s="120"/>
    </row>
    <row r="909" ht="12.75" customHeight="1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0"/>
      <c r="Z909" s="120"/>
    </row>
    <row r="910" ht="12.75" customHeight="1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0"/>
      <c r="Z910" s="120"/>
    </row>
    <row r="911" ht="12.75" customHeight="1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0"/>
      <c r="X911" s="120"/>
      <c r="Y911" s="120"/>
      <c r="Z911" s="120"/>
    </row>
    <row r="912" ht="12.75" customHeight="1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0"/>
      <c r="X912" s="120"/>
      <c r="Y912" s="120"/>
      <c r="Z912" s="120"/>
    </row>
    <row r="913" ht="12.75" customHeight="1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0"/>
      <c r="Z913" s="120"/>
    </row>
    <row r="914" ht="12.75" customHeight="1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0"/>
      <c r="X914" s="120"/>
      <c r="Y914" s="120"/>
      <c r="Z914" s="120"/>
    </row>
    <row r="915" ht="12.75" customHeight="1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0"/>
      <c r="Z915" s="120"/>
    </row>
    <row r="916" ht="12.75" customHeight="1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0"/>
      <c r="Z916" s="120"/>
    </row>
    <row r="917" ht="12.75" customHeight="1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0"/>
      <c r="Z917" s="120"/>
    </row>
    <row r="918" ht="12.75" customHeight="1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0"/>
      <c r="Z918" s="120"/>
    </row>
    <row r="919" ht="12.75" customHeight="1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0"/>
      <c r="Z919" s="120"/>
    </row>
    <row r="920" ht="12.75" customHeight="1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0"/>
      <c r="Z920" s="120"/>
    </row>
    <row r="921" ht="12.75" customHeight="1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0"/>
      <c r="Z921" s="120"/>
    </row>
    <row r="922" ht="12.75" customHeight="1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0"/>
      <c r="Z922" s="120"/>
    </row>
    <row r="923" ht="12.75" customHeight="1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0"/>
      <c r="X923" s="120"/>
      <c r="Y923" s="120"/>
      <c r="Z923" s="120"/>
    </row>
    <row r="924" ht="12.75" customHeight="1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0"/>
      <c r="Z924" s="120"/>
    </row>
    <row r="925" ht="12.75" customHeight="1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  <c r="Z925" s="120"/>
    </row>
    <row r="926" ht="12.75" customHeight="1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0"/>
      <c r="Z926" s="120"/>
    </row>
    <row r="927" ht="12.75" customHeight="1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0"/>
      <c r="X927" s="120"/>
      <c r="Y927" s="120"/>
      <c r="Z927" s="120"/>
    </row>
    <row r="928" ht="12.75" customHeight="1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0"/>
      <c r="Z928" s="120"/>
    </row>
    <row r="929" ht="12.75" customHeight="1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0"/>
      <c r="Z929" s="120"/>
    </row>
    <row r="930" ht="12.75" customHeight="1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0"/>
      <c r="Z930" s="120"/>
    </row>
    <row r="931" ht="12.75" customHeight="1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0"/>
      <c r="Z931" s="120"/>
    </row>
    <row r="932" ht="12.75" customHeight="1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0"/>
      <c r="Z932" s="120"/>
    </row>
    <row r="933" ht="12.75" customHeight="1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  <c r="Z933" s="120"/>
    </row>
    <row r="934" ht="12.75" customHeight="1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0"/>
      <c r="Z934" s="120"/>
    </row>
    <row r="935" ht="12.75" customHeight="1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0"/>
      <c r="Z935" s="120"/>
    </row>
    <row r="936" ht="12.75" customHeight="1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0"/>
      <c r="Z936" s="120"/>
    </row>
    <row r="937" ht="12.75" customHeight="1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0"/>
      <c r="Z937" s="120"/>
    </row>
    <row r="938" ht="12.75" customHeight="1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0"/>
      <c r="Z938" s="120"/>
    </row>
    <row r="939" ht="12.75" customHeight="1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0"/>
      <c r="Z939" s="120"/>
    </row>
    <row r="940" ht="12.75" customHeight="1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  <c r="U940" s="120"/>
      <c r="V940" s="120"/>
      <c r="W940" s="120"/>
      <c r="X940" s="120"/>
      <c r="Y940" s="120"/>
      <c r="Z940" s="120"/>
    </row>
    <row r="941" ht="12.75" customHeight="1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0"/>
      <c r="Z941" s="120"/>
    </row>
    <row r="942" ht="12.75" customHeight="1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0"/>
      <c r="Z942" s="120"/>
    </row>
    <row r="943" ht="12.75" customHeight="1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0"/>
      <c r="Z943" s="120"/>
    </row>
    <row r="944" ht="12.75" customHeight="1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0"/>
      <c r="Z944" s="120"/>
    </row>
    <row r="945" ht="12.75" customHeight="1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0"/>
      <c r="Z945" s="120"/>
    </row>
    <row r="946" ht="12.75" customHeight="1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0"/>
      <c r="Z946" s="120"/>
    </row>
    <row r="947" ht="12.75" customHeight="1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0"/>
      <c r="Z947" s="120"/>
    </row>
    <row r="948" ht="12.75" customHeight="1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0"/>
      <c r="Z948" s="120"/>
    </row>
    <row r="949" ht="12.75" customHeight="1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0"/>
      <c r="Z949" s="120"/>
    </row>
    <row r="950" ht="12.75" customHeight="1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0"/>
      <c r="Z950" s="120"/>
    </row>
    <row r="951" ht="12.75" customHeight="1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  <c r="U951" s="120"/>
      <c r="V951" s="120"/>
      <c r="W951" s="120"/>
      <c r="X951" s="120"/>
      <c r="Y951" s="120"/>
      <c r="Z951" s="120"/>
    </row>
    <row r="952" ht="12.75" customHeight="1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  <c r="U952" s="120"/>
      <c r="V952" s="120"/>
      <c r="W952" s="120"/>
      <c r="X952" s="120"/>
      <c r="Y952" s="120"/>
      <c r="Z952" s="120"/>
    </row>
    <row r="953" ht="12.75" customHeight="1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0"/>
      <c r="Z953" s="120"/>
    </row>
    <row r="954" ht="12.75" customHeight="1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0"/>
      <c r="Z954" s="120"/>
    </row>
    <row r="955" ht="12.75" customHeight="1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0"/>
      <c r="Z955" s="120"/>
    </row>
    <row r="956" ht="12.75" customHeight="1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  <c r="U956" s="120"/>
      <c r="V956" s="120"/>
      <c r="W956" s="120"/>
      <c r="X956" s="120"/>
      <c r="Y956" s="120"/>
      <c r="Z956" s="120"/>
    </row>
    <row r="957" ht="12.75" customHeight="1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0"/>
      <c r="Z957" s="120"/>
    </row>
    <row r="958" ht="12.75" customHeight="1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  <c r="U958" s="120"/>
      <c r="V958" s="120"/>
      <c r="W958" s="120"/>
      <c r="X958" s="120"/>
      <c r="Y958" s="120"/>
      <c r="Z958" s="120"/>
    </row>
    <row r="959" ht="12.75" customHeight="1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0"/>
      <c r="Z959" s="120"/>
    </row>
    <row r="960" ht="12.75" customHeight="1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0"/>
      <c r="Z960" s="120"/>
    </row>
    <row r="961" ht="12.75" customHeight="1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0"/>
      <c r="Z961" s="120"/>
    </row>
    <row r="962" ht="12.75" customHeight="1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0"/>
      <c r="Z962" s="120"/>
    </row>
    <row r="963" ht="12.75" customHeight="1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0"/>
      <c r="Z963" s="120"/>
    </row>
    <row r="964" ht="12.75" customHeight="1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0"/>
      <c r="Z964" s="120"/>
    </row>
    <row r="965" ht="12.75" customHeight="1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  <c r="U965" s="120"/>
      <c r="V965" s="120"/>
      <c r="W965" s="120"/>
      <c r="X965" s="120"/>
      <c r="Y965" s="120"/>
      <c r="Z965" s="120"/>
    </row>
    <row r="966" ht="12.75" customHeight="1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  <c r="U966" s="120"/>
      <c r="V966" s="120"/>
      <c r="W966" s="120"/>
      <c r="X966" s="120"/>
      <c r="Y966" s="120"/>
      <c r="Z966" s="120"/>
    </row>
    <row r="967" ht="12.75" customHeight="1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  <c r="U967" s="120"/>
      <c r="V967" s="120"/>
      <c r="W967" s="120"/>
      <c r="X967" s="120"/>
      <c r="Y967" s="120"/>
      <c r="Z967" s="120"/>
    </row>
    <row r="968" ht="12.75" customHeight="1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0"/>
      <c r="Z968" s="120"/>
    </row>
    <row r="969" ht="12.75" customHeight="1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  <c r="Z969" s="120"/>
    </row>
    <row r="970" ht="12.75" customHeight="1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0"/>
      <c r="Z970" s="120"/>
    </row>
    <row r="971" ht="12.75" customHeight="1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0"/>
      <c r="Z971" s="120"/>
    </row>
    <row r="972" ht="12.75" customHeight="1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0"/>
      <c r="Z972" s="120"/>
    </row>
    <row r="973" ht="12.75" customHeight="1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0"/>
      <c r="Z973" s="120"/>
    </row>
    <row r="974" ht="12.75" customHeight="1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  <c r="U974" s="120"/>
      <c r="V974" s="120"/>
      <c r="W974" s="120"/>
      <c r="X974" s="120"/>
      <c r="Y974" s="120"/>
      <c r="Z974" s="120"/>
    </row>
    <row r="975" ht="12.75" customHeight="1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0"/>
      <c r="Z975" s="120"/>
    </row>
    <row r="976" ht="12.75" customHeight="1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  <c r="Z976" s="120"/>
    </row>
    <row r="977" ht="12.75" customHeight="1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0"/>
      <c r="Z977" s="120"/>
    </row>
    <row r="978" ht="12.75" customHeight="1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0"/>
      <c r="Z978" s="120"/>
    </row>
    <row r="979" ht="12.75" customHeight="1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  <c r="U979" s="120"/>
      <c r="V979" s="120"/>
      <c r="W979" s="120"/>
      <c r="X979" s="120"/>
      <c r="Y979" s="120"/>
      <c r="Z979" s="120"/>
    </row>
    <row r="980" ht="12.75" customHeight="1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0"/>
      <c r="Z980" s="120"/>
    </row>
    <row r="981" ht="12.75" customHeight="1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0"/>
      <c r="Z981" s="120"/>
    </row>
    <row r="982" ht="12.75" customHeight="1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0"/>
      <c r="Z982" s="120"/>
    </row>
    <row r="983" ht="12.75" customHeight="1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0"/>
      <c r="Z983" s="120"/>
    </row>
    <row r="984" ht="12.75" customHeight="1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  <c r="Z984" s="120"/>
    </row>
    <row r="985" ht="12.75" customHeight="1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0"/>
      <c r="Z985" s="120"/>
    </row>
    <row r="986" ht="12.75" customHeight="1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0"/>
      <c r="Z986" s="120"/>
    </row>
    <row r="987" ht="12.75" customHeight="1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0"/>
      <c r="Z987" s="120"/>
    </row>
    <row r="988" ht="12.75" customHeight="1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  <c r="U988" s="120"/>
      <c r="V988" s="120"/>
      <c r="W988" s="120"/>
      <c r="X988" s="120"/>
      <c r="Y988" s="120"/>
      <c r="Z988" s="120"/>
    </row>
    <row r="989" ht="12.75" customHeight="1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  <c r="S989" s="120"/>
      <c r="T989" s="120"/>
      <c r="U989" s="120"/>
      <c r="V989" s="120"/>
      <c r="W989" s="120"/>
      <c r="X989" s="120"/>
      <c r="Y989" s="120"/>
      <c r="Z989" s="120"/>
    </row>
    <row r="990" ht="12.75" customHeight="1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  <c r="S990" s="120"/>
      <c r="T990" s="120"/>
      <c r="U990" s="120"/>
      <c r="V990" s="120"/>
      <c r="W990" s="120"/>
      <c r="X990" s="120"/>
      <c r="Y990" s="120"/>
      <c r="Z990" s="120"/>
    </row>
    <row r="991" ht="12.75" customHeight="1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  <c r="S991" s="120"/>
      <c r="T991" s="120"/>
      <c r="U991" s="120"/>
      <c r="V991" s="120"/>
      <c r="W991" s="120"/>
      <c r="X991" s="120"/>
      <c r="Y991" s="120"/>
      <c r="Z991" s="120"/>
    </row>
    <row r="992" ht="12.75" customHeight="1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  <c r="U992" s="120"/>
      <c r="V992" s="120"/>
      <c r="W992" s="120"/>
      <c r="X992" s="120"/>
      <c r="Y992" s="120"/>
      <c r="Z992" s="120"/>
    </row>
    <row r="993" ht="12.75" customHeight="1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  <c r="S993" s="120"/>
      <c r="T993" s="120"/>
      <c r="U993" s="120"/>
      <c r="V993" s="120"/>
      <c r="W993" s="120"/>
      <c r="X993" s="120"/>
      <c r="Y993" s="120"/>
      <c r="Z993" s="120"/>
    </row>
    <row r="994" ht="12.75" customHeight="1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  <c r="S994" s="120"/>
      <c r="T994" s="120"/>
      <c r="U994" s="120"/>
      <c r="V994" s="120"/>
      <c r="W994" s="120"/>
      <c r="X994" s="120"/>
      <c r="Y994" s="120"/>
      <c r="Z994" s="120"/>
    </row>
    <row r="995" ht="12.75" customHeight="1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  <c r="S995" s="120"/>
      <c r="T995" s="120"/>
      <c r="U995" s="120"/>
      <c r="V995" s="120"/>
      <c r="W995" s="120"/>
      <c r="X995" s="120"/>
      <c r="Y995" s="120"/>
      <c r="Z995" s="120"/>
    </row>
    <row r="996" ht="12.75" customHeight="1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  <c r="S996" s="120"/>
      <c r="T996" s="120"/>
      <c r="U996" s="120"/>
      <c r="V996" s="120"/>
      <c r="W996" s="120"/>
      <c r="X996" s="120"/>
      <c r="Y996" s="120"/>
      <c r="Z996" s="120"/>
    </row>
    <row r="997" ht="12.75" customHeight="1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0"/>
      <c r="N997" s="120"/>
      <c r="O997" s="120"/>
      <c r="P997" s="120"/>
      <c r="Q997" s="120"/>
      <c r="R997" s="120"/>
      <c r="S997" s="120"/>
      <c r="T997" s="120"/>
      <c r="U997" s="120"/>
      <c r="V997" s="120"/>
      <c r="W997" s="120"/>
      <c r="X997" s="120"/>
      <c r="Y997" s="120"/>
      <c r="Z997" s="120"/>
    </row>
    <row r="998" ht="12.75" customHeight="1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0"/>
      <c r="N998" s="120"/>
      <c r="O998" s="120"/>
      <c r="P998" s="120"/>
      <c r="Q998" s="120"/>
      <c r="R998" s="120"/>
      <c r="S998" s="120"/>
      <c r="T998" s="120"/>
      <c r="U998" s="120"/>
      <c r="V998" s="120"/>
      <c r="W998" s="120"/>
      <c r="X998" s="120"/>
      <c r="Y998" s="120"/>
      <c r="Z998" s="120"/>
    </row>
    <row r="999" ht="12.75" customHeight="1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0"/>
      <c r="N999" s="120"/>
      <c r="O999" s="120"/>
      <c r="P999" s="120"/>
      <c r="Q999" s="120"/>
      <c r="R999" s="120"/>
      <c r="S999" s="120"/>
      <c r="T999" s="120"/>
      <c r="U999" s="120"/>
      <c r="V999" s="120"/>
      <c r="W999" s="120"/>
      <c r="X999" s="120"/>
      <c r="Y999" s="120"/>
      <c r="Z999" s="120"/>
    </row>
    <row r="1000" ht="12.75" customHeight="1">
      <c r="A1000" s="120"/>
      <c r="B1000" s="120"/>
      <c r="C1000" s="120"/>
      <c r="D1000" s="120"/>
      <c r="E1000" s="120"/>
      <c r="F1000" s="120"/>
      <c r="G1000" s="120"/>
      <c r="H1000" s="120"/>
      <c r="I1000" s="120"/>
      <c r="J1000" s="120"/>
      <c r="K1000" s="120"/>
      <c r="L1000" s="120"/>
      <c r="M1000" s="120"/>
      <c r="N1000" s="120"/>
      <c r="O1000" s="120"/>
      <c r="P1000" s="120"/>
      <c r="Q1000" s="120"/>
      <c r="R1000" s="120"/>
      <c r="S1000" s="120"/>
      <c r="T1000" s="120"/>
      <c r="U1000" s="120"/>
      <c r="V1000" s="120"/>
      <c r="W1000" s="120"/>
      <c r="X1000" s="120"/>
      <c r="Y1000" s="120"/>
      <c r="Z1000" s="120"/>
    </row>
    <row r="1001" ht="12.75" customHeight="1">
      <c r="A1001" s="120"/>
      <c r="B1001" s="120"/>
      <c r="C1001" s="120"/>
      <c r="D1001" s="120"/>
      <c r="E1001" s="120"/>
      <c r="F1001" s="120"/>
      <c r="G1001" s="120"/>
      <c r="H1001" s="120"/>
      <c r="I1001" s="120"/>
      <c r="J1001" s="120"/>
      <c r="K1001" s="120"/>
      <c r="L1001" s="120"/>
      <c r="M1001" s="120"/>
      <c r="N1001" s="120"/>
      <c r="O1001" s="120"/>
      <c r="P1001" s="120"/>
      <c r="Q1001" s="120"/>
      <c r="R1001" s="120"/>
      <c r="S1001" s="120"/>
      <c r="T1001" s="120"/>
      <c r="U1001" s="120"/>
      <c r="V1001" s="120"/>
      <c r="W1001" s="120"/>
      <c r="X1001" s="120"/>
      <c r="Y1001" s="120"/>
      <c r="Z1001" s="120"/>
    </row>
    <row r="1002" ht="12.75" customHeight="1">
      <c r="A1002" s="120"/>
      <c r="B1002" s="120"/>
      <c r="C1002" s="120"/>
      <c r="D1002" s="120"/>
      <c r="E1002" s="120"/>
      <c r="F1002" s="120"/>
      <c r="G1002" s="120"/>
      <c r="H1002" s="120"/>
      <c r="I1002" s="120"/>
      <c r="J1002" s="120"/>
      <c r="K1002" s="120"/>
      <c r="L1002" s="120"/>
      <c r="M1002" s="120"/>
      <c r="N1002" s="120"/>
      <c r="O1002" s="120"/>
      <c r="P1002" s="120"/>
      <c r="Q1002" s="120"/>
      <c r="R1002" s="120"/>
      <c r="S1002" s="120"/>
      <c r="T1002" s="120"/>
      <c r="U1002" s="120"/>
      <c r="V1002" s="120"/>
      <c r="W1002" s="120"/>
      <c r="X1002" s="120"/>
      <c r="Y1002" s="120"/>
      <c r="Z1002" s="120"/>
    </row>
  </sheetData>
  <mergeCells count="3">
    <mergeCell ref="A1:H1"/>
    <mergeCell ref="F3:H11"/>
    <mergeCell ref="C21:H21"/>
  </mergeCells>
  <conditionalFormatting sqref="C24:H384">
    <cfRule type="expression" dxfId="0" priority="1" stopIfTrue="1">
      <formula>($C24=$C$12+1)</formula>
    </cfRule>
  </conditionalFormatting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2017-09-01T23:28:06Z</dcterms:created>
  <dc:creator>Cathy Andorfer</dc:creator>
</cp:coreProperties>
</file>